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workbookProtection workbookAlgorithmName="SHA-512" workbookHashValue="WbXB9J8czjQNy0pa87m8ugbpDGIknpx+vFqtbhEhVttWWKrrj3rrZLuzV/JN4ypSE9THLwmRrjgK1tjvGqwTAA==" workbookSaltValue="OEiC2zRWF1VJuYUOPqDfNQ==" workbookSpinCount="100000" lockStructure="1"/>
  <bookViews>
    <workbookView xWindow="0" yWindow="465" windowWidth="25605" windowHeight="15465"/>
  </bookViews>
  <sheets>
    <sheet name="Daily PEF" sheetId="1" r:id="rId1"/>
    <sheet name="Sheet2" sheetId="2" state="veryHidden" r:id="rId2"/>
    <sheet name="Graph" sheetId="4" r:id="rId3"/>
  </sheets>
  <calcPr calcId="171026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10" i="1"/>
  <c r="C9" i="1"/>
  <c r="D7" i="1"/>
  <c r="D8" i="1"/>
  <c r="D9" i="1"/>
  <c r="D10" i="1"/>
  <c r="E7" i="1"/>
  <c r="E8" i="1"/>
  <c r="E9" i="1"/>
  <c r="E10" i="1"/>
  <c r="F7" i="1"/>
  <c r="F8" i="1"/>
  <c r="F9" i="1"/>
  <c r="F10" i="1"/>
  <c r="G7" i="1"/>
  <c r="G8" i="1"/>
  <c r="G9" i="1"/>
  <c r="G10" i="1"/>
  <c r="H7" i="1"/>
  <c r="H8" i="1"/>
  <c r="H9" i="1"/>
  <c r="H10" i="1"/>
  <c r="I7" i="1"/>
  <c r="I8" i="1"/>
  <c r="I9" i="1"/>
  <c r="I10" i="1"/>
  <c r="J7" i="1"/>
  <c r="J8" i="1"/>
  <c r="J9" i="1"/>
  <c r="J10" i="1"/>
  <c r="K7" i="1"/>
  <c r="K8" i="1"/>
  <c r="K9" i="1"/>
  <c r="K10" i="1"/>
  <c r="L7" i="1"/>
  <c r="L8" i="1"/>
  <c r="L9" i="1"/>
  <c r="L10" i="1"/>
  <c r="M7" i="1"/>
  <c r="M8" i="1"/>
  <c r="M9" i="1"/>
  <c r="M10" i="1"/>
  <c r="N7" i="1"/>
  <c r="N8" i="1"/>
  <c r="N9" i="1"/>
  <c r="N10" i="1"/>
  <c r="O7" i="1"/>
  <c r="O8" i="1"/>
  <c r="O9" i="1"/>
  <c r="O10" i="1"/>
  <c r="P7" i="1"/>
  <c r="P8" i="1"/>
  <c r="P9" i="1"/>
  <c r="P10" i="1"/>
  <c r="Q7" i="1"/>
  <c r="Q8" i="1"/>
  <c r="Q9" i="1"/>
  <c r="Q10" i="1"/>
  <c r="R7" i="1"/>
  <c r="R8" i="1"/>
  <c r="R9" i="1"/>
  <c r="R10" i="1"/>
  <c r="S7" i="1"/>
  <c r="S8" i="1"/>
  <c r="S9" i="1"/>
  <c r="S10" i="1"/>
  <c r="T7" i="1"/>
  <c r="T8" i="1"/>
  <c r="T9" i="1"/>
  <c r="T10" i="1"/>
  <c r="U7" i="1"/>
  <c r="U8" i="1"/>
  <c r="U9" i="1"/>
  <c r="U10" i="1"/>
  <c r="V7" i="1"/>
  <c r="V8" i="1"/>
  <c r="V9" i="1"/>
  <c r="V10" i="1"/>
  <c r="W7" i="1"/>
  <c r="W8" i="1"/>
  <c r="W9" i="1"/>
  <c r="W10" i="1"/>
  <c r="X7" i="1"/>
  <c r="X8" i="1"/>
  <c r="X9" i="1"/>
  <c r="X10" i="1"/>
  <c r="Y7" i="1"/>
  <c r="Y8" i="1"/>
  <c r="Y9" i="1"/>
  <c r="Y10" i="1"/>
  <c r="Z7" i="1"/>
  <c r="Z8" i="1"/>
  <c r="Z9" i="1"/>
  <c r="Z10" i="1"/>
  <c r="AA7" i="1"/>
  <c r="AA8" i="1"/>
  <c r="AA9" i="1"/>
  <c r="AA10" i="1"/>
  <c r="AB7" i="1"/>
  <c r="AB8" i="1"/>
  <c r="AB9" i="1"/>
  <c r="AB10" i="1"/>
  <c r="AC7" i="1"/>
  <c r="AC8" i="1"/>
  <c r="AC9" i="1"/>
  <c r="AC10" i="1"/>
  <c r="AD7" i="1"/>
  <c r="AD8" i="1"/>
  <c r="AD9" i="1"/>
  <c r="AD10" i="1"/>
  <c r="AE7" i="1"/>
  <c r="AE10" i="1"/>
  <c r="AF7" i="1"/>
  <c r="AF10" i="1"/>
  <c r="AG7" i="1"/>
  <c r="AG10" i="1"/>
  <c r="AH7" i="1"/>
  <c r="AH10" i="1"/>
  <c r="AI7" i="1"/>
  <c r="AI10" i="1"/>
  <c r="AJ7" i="1"/>
  <c r="AJ10" i="1"/>
  <c r="AK7" i="1"/>
  <c r="AK10" i="1"/>
  <c r="AL7" i="1"/>
  <c r="AL10" i="1"/>
  <c r="AM7" i="1"/>
  <c r="AM10" i="1"/>
  <c r="AN7" i="1"/>
  <c r="AN10" i="1"/>
  <c r="AO7" i="1"/>
  <c r="AO10" i="1"/>
  <c r="AP7" i="1"/>
  <c r="AP10" i="1"/>
  <c r="AQ7" i="1"/>
  <c r="AQ10" i="1"/>
  <c r="AR7" i="1"/>
  <c r="AR10" i="1"/>
  <c r="AS7" i="1"/>
  <c r="AS10" i="1"/>
  <c r="AT7" i="1"/>
  <c r="AT10" i="1"/>
  <c r="AU7" i="1"/>
  <c r="AU10" i="1"/>
  <c r="AV7" i="1"/>
  <c r="AV10" i="1"/>
  <c r="AW7" i="1"/>
  <c r="AW10" i="1"/>
  <c r="AX7" i="1"/>
  <c r="AX10" i="1"/>
  <c r="AY7" i="1"/>
  <c r="AY10" i="1"/>
  <c r="AZ7" i="1"/>
  <c r="AZ10" i="1"/>
  <c r="BA7" i="1"/>
  <c r="BA10" i="1"/>
  <c r="BB7" i="1"/>
  <c r="BB10" i="1"/>
  <c r="BC7" i="1"/>
  <c r="BC10" i="1"/>
  <c r="BD7" i="1"/>
  <c r="BD10" i="1"/>
  <c r="BE7" i="1"/>
  <c r="BE10" i="1"/>
  <c r="BF7" i="1"/>
  <c r="BF10" i="1"/>
  <c r="BG7" i="1"/>
  <c r="BG10" i="1"/>
  <c r="BH7" i="1"/>
  <c r="BH10" i="1"/>
  <c r="BI7" i="1"/>
  <c r="BI10" i="1"/>
  <c r="BJ7" i="1"/>
  <c r="BJ10" i="1"/>
  <c r="BK7" i="1"/>
  <c r="BK10" i="1"/>
  <c r="BL7" i="1"/>
  <c r="BL10" i="1"/>
  <c r="BM7" i="1"/>
  <c r="BM10" i="1"/>
  <c r="BN7" i="1"/>
  <c r="BN10" i="1"/>
  <c r="BO7" i="1"/>
  <c r="BO10" i="1"/>
  <c r="BP7" i="1"/>
  <c r="BP10" i="1"/>
  <c r="BQ7" i="1"/>
  <c r="BQ10" i="1"/>
  <c r="BR7" i="1"/>
  <c r="BR10" i="1"/>
  <c r="BS7" i="1"/>
  <c r="BS10" i="1"/>
  <c r="BT7" i="1"/>
  <c r="BT10" i="1"/>
  <c r="BU7" i="1"/>
  <c r="BU10" i="1"/>
  <c r="BV7" i="1"/>
  <c r="BV10" i="1"/>
  <c r="BW7" i="1"/>
  <c r="BW10" i="1"/>
  <c r="BX7" i="1"/>
  <c r="BX10" i="1"/>
  <c r="BY7" i="1"/>
  <c r="BY10" i="1"/>
  <c r="BZ7" i="1"/>
  <c r="BZ10" i="1"/>
  <c r="CA7" i="1"/>
  <c r="CA10" i="1"/>
  <c r="CB7" i="1"/>
  <c r="CB10" i="1"/>
  <c r="CC7" i="1"/>
  <c r="CC10" i="1"/>
  <c r="CD7" i="1"/>
  <c r="CD10" i="1"/>
  <c r="CL7" i="1"/>
  <c r="CL10" i="1"/>
  <c r="CM7" i="1"/>
  <c r="CM10" i="1"/>
  <c r="CN7" i="1"/>
  <c r="CN10" i="1"/>
  <c r="CO7" i="1"/>
  <c r="CO10" i="1"/>
  <c r="CP7" i="1"/>
  <c r="CP10" i="1"/>
  <c r="CQ7" i="1"/>
  <c r="CQ10" i="1"/>
  <c r="CR7" i="1"/>
  <c r="CR10" i="1"/>
  <c r="CS10" i="1"/>
  <c r="CT10" i="1"/>
  <c r="CU10" i="1"/>
  <c r="C11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3" i="2"/>
  <c r="E2" i="2"/>
  <c r="D3" i="2"/>
  <c r="D58" i="2"/>
  <c r="D94" i="2"/>
  <c r="D95" i="2"/>
  <c r="D96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2" i="2"/>
  <c r="C2" i="2"/>
  <c r="A4" i="2"/>
  <c r="C4" i="2"/>
  <c r="A5" i="2"/>
  <c r="C5" i="2"/>
  <c r="A6" i="2"/>
  <c r="C6" i="2"/>
  <c r="A7" i="2"/>
  <c r="C7" i="2"/>
  <c r="A8" i="2"/>
  <c r="C8" i="2"/>
  <c r="A9" i="2"/>
  <c r="C9" i="2"/>
  <c r="A10" i="2"/>
  <c r="C10" i="2"/>
  <c r="A11" i="2"/>
  <c r="C11" i="2"/>
  <c r="A12" i="2"/>
  <c r="C12" i="2"/>
  <c r="A13" i="2"/>
  <c r="C13" i="2"/>
  <c r="A14" i="2"/>
  <c r="C14" i="2"/>
  <c r="A15" i="2"/>
  <c r="C15" i="2"/>
  <c r="A16" i="2"/>
  <c r="C16" i="2"/>
  <c r="A17" i="2"/>
  <c r="C17" i="2"/>
  <c r="A18" i="2"/>
  <c r="C18" i="2"/>
  <c r="A19" i="2"/>
  <c r="C19" i="2"/>
  <c r="A20" i="2"/>
  <c r="C20" i="2"/>
  <c r="A21" i="2"/>
  <c r="C21" i="2"/>
  <c r="A22" i="2"/>
  <c r="C22" i="2"/>
  <c r="A23" i="2"/>
  <c r="C23" i="2"/>
  <c r="A24" i="2"/>
  <c r="C24" i="2"/>
  <c r="A25" i="2"/>
  <c r="C25" i="2"/>
  <c r="A26" i="2"/>
  <c r="C26" i="2"/>
  <c r="A27" i="2"/>
  <c r="C27" i="2"/>
  <c r="A28" i="2"/>
  <c r="C28" i="2"/>
  <c r="A29" i="2"/>
  <c r="C29" i="2"/>
  <c r="A30" i="2"/>
  <c r="C30" i="2"/>
  <c r="A31" i="2"/>
  <c r="C31" i="2"/>
  <c r="A32" i="2"/>
  <c r="C32" i="2"/>
  <c r="A33" i="2"/>
  <c r="C33" i="2"/>
  <c r="A34" i="2"/>
  <c r="C34" i="2"/>
  <c r="A35" i="2"/>
  <c r="C35" i="2"/>
  <c r="A36" i="2"/>
  <c r="C36" i="2"/>
  <c r="A37" i="2"/>
  <c r="C37" i="2"/>
  <c r="A38" i="2"/>
  <c r="C38" i="2"/>
  <c r="A39" i="2"/>
  <c r="C39" i="2"/>
  <c r="A40" i="2"/>
  <c r="C40" i="2"/>
  <c r="A41" i="2"/>
  <c r="C41" i="2"/>
  <c r="A42" i="2"/>
  <c r="C42" i="2"/>
  <c r="A43" i="2"/>
  <c r="C43" i="2"/>
  <c r="A44" i="2"/>
  <c r="C44" i="2"/>
  <c r="A45" i="2"/>
  <c r="C45" i="2"/>
  <c r="A46" i="2"/>
  <c r="C46" i="2"/>
  <c r="A47" i="2"/>
  <c r="C47" i="2"/>
  <c r="A48" i="2"/>
  <c r="C48" i="2"/>
  <c r="A49" i="2"/>
  <c r="C49" i="2"/>
  <c r="A50" i="2"/>
  <c r="C50" i="2"/>
  <c r="A51" i="2"/>
  <c r="C51" i="2"/>
  <c r="A52" i="2"/>
  <c r="C52" i="2"/>
  <c r="A53" i="2"/>
  <c r="C53" i="2"/>
  <c r="A54" i="2"/>
  <c r="C54" i="2"/>
  <c r="A55" i="2"/>
  <c r="C55" i="2"/>
  <c r="A56" i="2"/>
  <c r="C56" i="2"/>
  <c r="A57" i="2"/>
  <c r="C57" i="2"/>
  <c r="A58" i="2"/>
  <c r="C58" i="2"/>
  <c r="A59" i="2"/>
  <c r="C59" i="2"/>
  <c r="A3" i="2"/>
  <c r="C3" i="2"/>
  <c r="D2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AE8" i="1"/>
  <c r="AE9" i="1"/>
  <c r="AF8" i="1"/>
  <c r="AF9" i="1"/>
  <c r="AG8" i="1"/>
  <c r="AG9" i="1"/>
  <c r="AH8" i="1"/>
  <c r="AH9" i="1"/>
  <c r="AI8" i="1"/>
  <c r="AI9" i="1"/>
  <c r="AJ8" i="1"/>
  <c r="AJ9" i="1"/>
  <c r="AK8" i="1"/>
  <c r="AK9" i="1"/>
  <c r="AL8" i="1"/>
  <c r="AL9" i="1"/>
  <c r="AM8" i="1"/>
  <c r="AM9" i="1"/>
  <c r="AN8" i="1"/>
  <c r="AN9" i="1"/>
  <c r="AO8" i="1"/>
  <c r="AO9" i="1"/>
  <c r="AP8" i="1"/>
  <c r="AP9" i="1"/>
  <c r="AQ8" i="1"/>
  <c r="AQ9" i="1"/>
  <c r="AR8" i="1"/>
  <c r="AR9" i="1"/>
  <c r="AS8" i="1"/>
  <c r="AS9" i="1"/>
  <c r="AT8" i="1"/>
  <c r="AT9" i="1"/>
  <c r="AU8" i="1"/>
  <c r="AU9" i="1"/>
  <c r="AV8" i="1"/>
  <c r="AV9" i="1"/>
  <c r="AW8" i="1"/>
  <c r="AW9" i="1"/>
  <c r="AX8" i="1"/>
  <c r="AX9" i="1"/>
  <c r="AY8" i="1"/>
  <c r="AY9" i="1"/>
  <c r="AZ8" i="1"/>
  <c r="AZ9" i="1"/>
  <c r="BA8" i="1"/>
  <c r="BA9" i="1"/>
  <c r="BB8" i="1"/>
  <c r="BB9" i="1"/>
  <c r="BC8" i="1"/>
  <c r="BC9" i="1"/>
  <c r="BD8" i="1"/>
  <c r="BD9" i="1"/>
  <c r="BE8" i="1"/>
  <c r="BE9" i="1"/>
  <c r="BF8" i="1"/>
  <c r="BF9" i="1"/>
  <c r="BG8" i="1"/>
  <c r="BG9" i="1"/>
  <c r="BH8" i="1"/>
  <c r="BH9" i="1"/>
  <c r="BI8" i="1"/>
  <c r="BI9" i="1"/>
  <c r="BJ8" i="1"/>
  <c r="BJ9" i="1"/>
  <c r="BK8" i="1"/>
  <c r="BK9" i="1"/>
  <c r="BL8" i="1"/>
  <c r="BL9" i="1"/>
  <c r="BM8" i="1"/>
  <c r="BM9" i="1"/>
  <c r="BN8" i="1"/>
  <c r="BN9" i="1"/>
  <c r="BO8" i="1"/>
  <c r="BO9" i="1"/>
  <c r="BP8" i="1"/>
  <c r="BP9" i="1"/>
  <c r="BQ8" i="1"/>
  <c r="BQ9" i="1"/>
  <c r="BR8" i="1"/>
  <c r="BR9" i="1"/>
  <c r="BS8" i="1"/>
  <c r="BS9" i="1"/>
  <c r="BT8" i="1"/>
  <c r="BT9" i="1"/>
  <c r="BU8" i="1"/>
  <c r="BU9" i="1"/>
  <c r="BV8" i="1"/>
  <c r="BV9" i="1"/>
  <c r="BW8" i="1"/>
  <c r="BW9" i="1"/>
  <c r="BX8" i="1"/>
  <c r="BX9" i="1"/>
  <c r="BY8" i="1"/>
  <c r="BY9" i="1"/>
  <c r="BZ8" i="1"/>
  <c r="BZ9" i="1"/>
  <c r="CA8" i="1"/>
  <c r="CA9" i="1"/>
  <c r="CB8" i="1"/>
  <c r="CB9" i="1"/>
  <c r="CC8" i="1"/>
  <c r="CC9" i="1"/>
  <c r="CD8" i="1"/>
  <c r="CD9" i="1"/>
  <c r="CL8" i="1"/>
  <c r="CL9" i="1"/>
  <c r="CM8" i="1"/>
  <c r="CM9" i="1"/>
  <c r="CN8" i="1"/>
  <c r="CN9" i="1"/>
  <c r="CO8" i="1"/>
  <c r="CO9" i="1"/>
  <c r="CP8" i="1"/>
  <c r="CP9" i="1"/>
  <c r="CQ8" i="1"/>
  <c r="CQ9" i="1"/>
  <c r="CR8" i="1"/>
  <c r="CR9" i="1"/>
  <c r="CS7" i="1"/>
  <c r="CS9" i="1"/>
  <c r="CS8" i="1"/>
</calcChain>
</file>

<file path=xl/sharedStrings.xml><?xml version="1.0" encoding="utf-8"?>
<sst xmlns="http://schemas.openxmlformats.org/spreadsheetml/2006/main" count="42" uniqueCount="25">
  <si>
    <t>mean</t>
  </si>
  <si>
    <t>Insert start date below ↓ (dd/mm/yy)</t>
  </si>
  <si>
    <t>sum</t>
  </si>
  <si>
    <t>PEF am</t>
  </si>
  <si>
    <t>PEF pm</t>
  </si>
  <si>
    <t>mean % var</t>
  </si>
  <si>
    <t>variation</t>
  </si>
  <si>
    <t>mean PEF</t>
  </si>
  <si>
    <t>n</t>
  </si>
  <si>
    <t>PEF</t>
  </si>
  <si>
    <t>Date</t>
  </si>
  <si>
    <t>Date/Time</t>
  </si>
  <si>
    <t>Enter name ←</t>
  </si>
  <si>
    <t>Time</t>
  </si>
  <si>
    <t>www.guildfordrespiratory.co.uk</t>
  </si>
  <si>
    <t xml:space="preserve"> </t>
  </si>
  <si>
    <t>Enter am PEF →</t>
  </si>
  <si>
    <t>Enter pm PEF →</t>
  </si>
  <si>
    <t>difference</t>
  </si>
  <si>
    <t>% variation</t>
  </si>
  <si>
    <t>01483 555800 ext 5297</t>
  </si>
  <si>
    <t>Jimmy Bloggs</t>
  </si>
  <si>
    <t>vector diff</t>
  </si>
  <si>
    <t>Difference</t>
  </si>
  <si>
    <t>Dr Jonathan Dakin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</si>
</sst>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/m/yy;@"/>
    <numFmt numFmtId="166" formatCode="[$-F400]h:mm:ss\ AM/PM"/>
    <numFmt numFmtId="167" formatCode="d/mm/yy"/>
  </numFmts>
  <fonts count="10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Book Antiqua"/>
      <family val="1"/>
    </font>
    <font>
      <u/>
      <sz val="14"/>
      <color rgb="FF0070C0"/>
      <name val="Book Antiqua"/>
      <family val="1"/>
    </font>
    <font>
      <sz val="13"/>
      <color theme="1"/>
      <name val="Book Antiqua"/>
      <family val="1"/>
    </font>
    <font>
      <u/>
      <sz val="13"/>
      <color rgb="FF0070C0"/>
      <name val="Book Antiqua"/>
      <family val="1"/>
    </font>
    <font>
      <b/>
      <sz val="16"/>
      <color theme="1"/>
      <name val="Calibri"/>
      <family val="2"/>
      <scheme val="minor"/>
    </font>
    <font>
      <sz val="16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mediumDashed">
        <color rgb="FFFF0000"/>
      </right>
      <top/>
      <bottom/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/>
      <right style="mediumDashed">
        <color rgb="FFFF0000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Dashed">
        <color rgb="FFFF0000"/>
      </bottom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/>
      <right style="mediumDashed">
        <color rgb="FFFF0000"/>
      </right>
      <top/>
      <bottom style="mediumDashed">
        <color rgb="FFFF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165" fontId="0" fillId="0" borderId="0" xfId="0" applyNumberFormat="1"/>
    <xf numFmtId="22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/>
    <xf numFmtId="0" fontId="1" fillId="2" borderId="0" xfId="0" applyFont="1" applyFill="1"/>
    <xf numFmtId="0" fontId="1" fillId="2" borderId="0" xfId="0" applyFont="1" applyFill="1" applyAlignment="1"/>
    <xf numFmtId="0" fontId="2" fillId="2" borderId="0" xfId="0" applyFont="1" applyFill="1"/>
    <xf numFmtId="166" fontId="0" fillId="0" borderId="0" xfId="0" applyNumberFormat="1"/>
    <xf numFmtId="0" fontId="0" fillId="2" borderId="0" xfId="0" applyFill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0" fontId="2" fillId="0" borderId="0" xfId="0" applyFont="1" applyBorder="1"/>
    <xf numFmtId="0" fontId="2" fillId="3" borderId="0" xfId="0" applyFont="1" applyFill="1" applyBorder="1"/>
    <xf numFmtId="0" fontId="2" fillId="0" borderId="12" xfId="0" applyFont="1" applyBorder="1"/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167" fontId="2" fillId="0" borderId="11" xfId="0" applyNumberFormat="1" applyFont="1" applyFill="1" applyBorder="1" applyAlignment="1" applyProtection="1">
      <alignment horizontal="center"/>
      <protection locked="0"/>
    </xf>
    <xf numFmtId="14" fontId="2" fillId="2" borderId="0" xfId="0" applyNumberFormat="1" applyFont="1" applyFill="1"/>
    <xf numFmtId="165" fontId="0" fillId="2" borderId="0" xfId="0" applyNumberFormat="1" applyFill="1"/>
    <xf numFmtId="0" fontId="2" fillId="2" borderId="0" xfId="0" applyFont="1" applyFill="1" applyAlignment="1">
      <alignment horizontal="center"/>
    </xf>
    <xf numFmtId="167" fontId="2" fillId="0" borderId="14" xfId="0" applyNumberFormat="1" applyFont="1" applyBorder="1" applyAlignment="1">
      <alignment horizontal="center"/>
    </xf>
    <xf numFmtId="0" fontId="4" fillId="2" borderId="0" xfId="0" applyFont="1" applyFill="1" applyBorder="1"/>
    <xf numFmtId="0" fontId="5" fillId="2" borderId="0" xfId="1" applyFont="1" applyFill="1" applyBorder="1" applyProtection="1">
      <protection locked="0"/>
    </xf>
    <xf numFmtId="167" fontId="2" fillId="0" borderId="0" xfId="0" applyNumberFormat="1" applyFont="1" applyBorder="1" applyAlignment="1">
      <alignment horizontal="center"/>
    </xf>
    <xf numFmtId="0" fontId="6" fillId="2" borderId="0" xfId="0" applyFont="1" applyFill="1" applyBorder="1"/>
    <xf numFmtId="0" fontId="7" fillId="2" borderId="0" xfId="1" applyFont="1" applyFill="1" applyBorder="1" applyProtection="1">
      <protection locked="0"/>
    </xf>
    <xf numFmtId="164" fontId="8" fillId="0" borderId="13" xfId="0" applyNumberFormat="1" applyFont="1" applyBorder="1" applyAlignment="1">
      <alignment horizontal="center"/>
    </xf>
    <xf numFmtId="0" fontId="9" fillId="2" borderId="0" xfId="0" applyFont="1" applyFill="1" applyAlignment="1">
      <alignment horizontal="left"/>
    </xf>
    <xf numFmtId="0" fontId="2" fillId="3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wrapText="1"/>
    </xf>
    <xf numFmtId="49" fontId="2" fillId="3" borderId="15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200" b="1"/>
              <a:t>Peak</a:t>
            </a:r>
            <a:r>
              <a:rPr lang="en-US" sz="3200" b="1" baseline="0"/>
              <a:t> expiratory flow</a:t>
            </a:r>
            <a:endParaRPr lang="en-US" sz="32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398705412694529E-2"/>
          <c:y val="0.23302008753370373"/>
          <c:w val="0.97473602583488517"/>
          <c:h val="0.72675624101217651"/>
        </c:manualLayout>
      </c:layout>
      <c:lineChart>
        <c:grouping val="standard"/>
        <c:varyColors val="0"/>
        <c:ser>
          <c:idx val="0"/>
          <c:order val="0"/>
          <c:tx>
            <c:strRef>
              <c:f>Sheet2!$E$1</c:f>
              <c:strCache>
                <c:ptCount val="1"/>
                <c:pt idx="0">
                  <c:v>PEF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Sheet2!$A$2:$A$96</c:f>
              <c:strCache>
                <c:ptCount val="58"/>
                <c:pt idx="0">
                  <c:v>15/2/18</c:v>
                </c:pt>
                <c:pt idx="1">
                  <c:v>15/2/18</c:v>
                </c:pt>
                <c:pt idx="2">
                  <c:v>16/2/18</c:v>
                </c:pt>
                <c:pt idx="3">
                  <c:v>16/2/18</c:v>
                </c:pt>
                <c:pt idx="4">
                  <c:v>17/2/18</c:v>
                </c:pt>
                <c:pt idx="5">
                  <c:v>17/2/18</c:v>
                </c:pt>
                <c:pt idx="6">
                  <c:v>18/2/18</c:v>
                </c:pt>
                <c:pt idx="7">
                  <c:v>18/2/18</c:v>
                </c:pt>
                <c:pt idx="8">
                  <c:v>19/2/18</c:v>
                </c:pt>
                <c:pt idx="9">
                  <c:v>19/2/18</c:v>
                </c:pt>
                <c:pt idx="10">
                  <c:v>20/2/18</c:v>
                </c:pt>
                <c:pt idx="11">
                  <c:v>20/2/18</c:v>
                </c:pt>
                <c:pt idx="12">
                  <c:v>21/2/18</c:v>
                </c:pt>
                <c:pt idx="13">
                  <c:v>21/2/18</c:v>
                </c:pt>
                <c:pt idx="14">
                  <c:v>22/2/18</c:v>
                </c:pt>
                <c:pt idx="15">
                  <c:v>22/2/18</c:v>
                </c:pt>
                <c:pt idx="16">
                  <c:v>23/2/18</c:v>
                </c:pt>
                <c:pt idx="17">
                  <c:v>23/2/18</c:v>
                </c:pt>
                <c:pt idx="18">
                  <c:v>24/2/18</c:v>
                </c:pt>
                <c:pt idx="19">
                  <c:v>24/2/18</c:v>
                </c:pt>
                <c:pt idx="20">
                  <c:v>25/2/18</c:v>
                </c:pt>
                <c:pt idx="21">
                  <c:v>25/2/18</c:v>
                </c:pt>
                <c:pt idx="22">
                  <c:v>26/2/18</c:v>
                </c:pt>
                <c:pt idx="23">
                  <c:v>26/2/18</c:v>
                </c:pt>
                <c:pt idx="24">
                  <c:v>27/2/18</c:v>
                </c:pt>
                <c:pt idx="25">
                  <c:v>27/2/18</c:v>
                </c:pt>
                <c:pt idx="26">
                  <c:v>28/2/18</c:v>
                </c:pt>
                <c:pt idx="27">
                  <c:v>28/2/18</c:v>
                </c:pt>
                <c:pt idx="28">
                  <c:v>1/3/18</c:v>
                </c:pt>
                <c:pt idx="29">
                  <c:v>1/3/18</c:v>
                </c:pt>
                <c:pt idx="30">
                  <c:v>2/3/18</c:v>
                </c:pt>
                <c:pt idx="31">
                  <c:v>2/3/18</c:v>
                </c:pt>
                <c:pt idx="32">
                  <c:v>3/3/18</c:v>
                </c:pt>
                <c:pt idx="33">
                  <c:v>3/3/18</c:v>
                </c:pt>
                <c:pt idx="34">
                  <c:v>4/3/18</c:v>
                </c:pt>
                <c:pt idx="35">
                  <c:v>4/3/18</c:v>
                </c:pt>
                <c:pt idx="36">
                  <c:v>5/3/18</c:v>
                </c:pt>
                <c:pt idx="37">
                  <c:v>5/3/18</c:v>
                </c:pt>
                <c:pt idx="38">
                  <c:v>6/3/18</c:v>
                </c:pt>
                <c:pt idx="39">
                  <c:v>6/3/18</c:v>
                </c:pt>
                <c:pt idx="40">
                  <c:v>7/3/18</c:v>
                </c:pt>
                <c:pt idx="41">
                  <c:v>7/3/18</c:v>
                </c:pt>
                <c:pt idx="42">
                  <c:v>8/3/18</c:v>
                </c:pt>
                <c:pt idx="43">
                  <c:v>8/3/18</c:v>
                </c:pt>
                <c:pt idx="44">
                  <c:v>9/3/18</c:v>
                </c:pt>
                <c:pt idx="45">
                  <c:v>9/3/18</c:v>
                </c:pt>
                <c:pt idx="46">
                  <c:v>10/3/18</c:v>
                </c:pt>
                <c:pt idx="47">
                  <c:v>10/3/18</c:v>
                </c:pt>
                <c:pt idx="48">
                  <c:v>11/3/18</c:v>
                </c:pt>
                <c:pt idx="49">
                  <c:v>11/3/18</c:v>
                </c:pt>
                <c:pt idx="50">
                  <c:v>12/3/18</c:v>
                </c:pt>
                <c:pt idx="51">
                  <c:v>12/3/18</c:v>
                </c:pt>
                <c:pt idx="52">
                  <c:v>13/3/18</c:v>
                </c:pt>
                <c:pt idx="53">
                  <c:v>13/3/18</c:v>
                </c:pt>
                <c:pt idx="54">
                  <c:v>14/3/18</c:v>
                </c:pt>
                <c:pt idx="55">
                  <c:v>14/3/18</c:v>
                </c:pt>
                <c:pt idx="56">
                  <c:v>15/3/18</c:v>
                </c:pt>
                <c:pt idx="57">
                  <c:v>15/3/18</c:v>
                </c:pt>
              </c:strCache>
            </c:strRef>
          </c:cat>
          <c:val>
            <c:numRef>
              <c:f>Sheet2!$E$2:$E$96</c:f>
              <c:numCache>
                <c:formatCode>General</c:formatCode>
                <c:ptCount val="95"/>
                <c:pt idx="0">
                  <c:v>300</c:v>
                </c:pt>
                <c:pt idx="1">
                  <c:v>350</c:v>
                </c:pt>
                <c:pt idx="2">
                  <c:v>330</c:v>
                </c:pt>
                <c:pt idx="3">
                  <c:v>350</c:v>
                </c:pt>
                <c:pt idx="4">
                  <c:v>360</c:v>
                </c:pt>
                <c:pt idx="5">
                  <c:v>400</c:v>
                </c:pt>
                <c:pt idx="6">
                  <c:v>380</c:v>
                </c:pt>
                <c:pt idx="7">
                  <c:v>390</c:v>
                </c:pt>
                <c:pt idx="8">
                  <c:v>250</c:v>
                </c:pt>
                <c:pt idx="9">
                  <c:v>330</c:v>
                </c:pt>
                <c:pt idx="10">
                  <c:v>300</c:v>
                </c:pt>
                <c:pt idx="11">
                  <c:v>350</c:v>
                </c:pt>
                <c:pt idx="12">
                  <c:v>300</c:v>
                </c:pt>
                <c:pt idx="13">
                  <c:v>420</c:v>
                </c:pt>
                <c:pt idx="14">
                  <c:v>310</c:v>
                </c:pt>
                <c:pt idx="15">
                  <c:v>380</c:v>
                </c:pt>
                <c:pt idx="16">
                  <c:v>390</c:v>
                </c:pt>
                <c:pt idx="17">
                  <c:v>400</c:v>
                </c:pt>
                <c:pt idx="18">
                  <c:v>400</c:v>
                </c:pt>
                <c:pt idx="19">
                  <c:v>420</c:v>
                </c:pt>
                <c:pt idx="20">
                  <c:v>340</c:v>
                </c:pt>
                <c:pt idx="21">
                  <c:v>430</c:v>
                </c:pt>
                <c:pt idx="22">
                  <c:v>410</c:v>
                </c:pt>
                <c:pt idx="23">
                  <c:v>470</c:v>
                </c:pt>
                <c:pt idx="24">
                  <c:v>410</c:v>
                </c:pt>
                <c:pt idx="25">
                  <c:v>440</c:v>
                </c:pt>
                <c:pt idx="26">
                  <c:v>380</c:v>
                </c:pt>
                <c:pt idx="27">
                  <c:v>470</c:v>
                </c:pt>
                <c:pt idx="28">
                  <c:v>380</c:v>
                </c:pt>
                <c:pt idx="29">
                  <c:v>400</c:v>
                </c:pt>
                <c:pt idx="30">
                  <c:v>370</c:v>
                </c:pt>
                <c:pt idx="31">
                  <c:v>430</c:v>
                </c:pt>
                <c:pt idx="32">
                  <c:v>370</c:v>
                </c:pt>
                <c:pt idx="33">
                  <c:v>400</c:v>
                </c:pt>
                <c:pt idx="34">
                  <c:v>370</c:v>
                </c:pt>
                <c:pt idx="35">
                  <c:v>370</c:v>
                </c:pt>
                <c:pt idx="36">
                  <c:v>380</c:v>
                </c:pt>
                <c:pt idx="37">
                  <c:v>410</c:v>
                </c:pt>
                <c:pt idx="38">
                  <c:v>390</c:v>
                </c:pt>
                <c:pt idx="39">
                  <c:v>420</c:v>
                </c:pt>
                <c:pt idx="40">
                  <c:v>400</c:v>
                </c:pt>
                <c:pt idx="41">
                  <c:v>490</c:v>
                </c:pt>
                <c:pt idx="42">
                  <c:v>410</c:v>
                </c:pt>
                <c:pt idx="43">
                  <c:v>450</c:v>
                </c:pt>
                <c:pt idx="44">
                  <c:v>390</c:v>
                </c:pt>
                <c:pt idx="45">
                  <c:v>380</c:v>
                </c:pt>
                <c:pt idx="46">
                  <c:v>390</c:v>
                </c:pt>
                <c:pt idx="47">
                  <c:v>350</c:v>
                </c:pt>
                <c:pt idx="48">
                  <c:v>400</c:v>
                </c:pt>
                <c:pt idx="49">
                  <c:v>380</c:v>
                </c:pt>
                <c:pt idx="50">
                  <c:v>400</c:v>
                </c:pt>
                <c:pt idx="51">
                  <c:v>460</c:v>
                </c:pt>
                <c:pt idx="52">
                  <c:v>400</c:v>
                </c:pt>
                <c:pt idx="53">
                  <c:v>450</c:v>
                </c:pt>
                <c:pt idx="54">
                  <c:v>420</c:v>
                </c:pt>
                <c:pt idx="55">
                  <c:v>440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44-204D-BB78-9BA58084E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35744"/>
        <c:axId val="175150976"/>
      </c:lineChart>
      <c:catAx>
        <c:axId val="17513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50976"/>
        <c:crosses val="autoZero"/>
        <c:auto val="0"/>
        <c:lblAlgn val="ctr"/>
        <c:lblOffset val="100"/>
        <c:tickLblSkip val="2"/>
        <c:tickMarkSkip val="2"/>
        <c:noMultiLvlLbl val="0"/>
      </c:catAx>
      <c:valAx>
        <c:axId val="17515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3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166075</xdr:colOff>
      <xdr:row>0</xdr:row>
      <xdr:rowOff>89552</xdr:rowOff>
    </xdr:from>
    <xdr:to>
      <xdr:col>29</xdr:col>
      <xdr:colOff>859960</xdr:colOff>
      <xdr:row>2</xdr:row>
      <xdr:rowOff>135034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A6614BDC-122A-124C-971C-67A9B3C53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3152" y="89552"/>
          <a:ext cx="4445270" cy="1579251"/>
        </a:xfrm>
        <a:prstGeom prst="rect">
          <a:avLst/>
        </a:prstGeom>
      </xdr:spPr>
    </xdr:pic>
    <xdr:clientData/>
  </xdr:twoCellAnchor>
  <xdr:twoCellAnchor editAs="oneCell">
    <xdr:from>
      <xdr:col>45</xdr:col>
      <xdr:colOff>898770</xdr:colOff>
      <xdr:row>0</xdr:row>
      <xdr:rowOff>40217</xdr:rowOff>
    </xdr:from>
    <xdr:to>
      <xdr:col>50</xdr:col>
      <xdr:colOff>763571</xdr:colOff>
      <xdr:row>2</xdr:row>
      <xdr:rowOff>130844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8498A81F-0A8F-5947-AE04-F66E808EB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32770" y="40217"/>
          <a:ext cx="4554032" cy="1624396"/>
        </a:xfrm>
        <a:prstGeom prst="rect">
          <a:avLst/>
        </a:prstGeom>
      </xdr:spPr>
    </xdr:pic>
    <xdr:clientData/>
  </xdr:twoCellAnchor>
  <xdr:twoCellAnchor editAs="oneCell">
    <xdr:from>
      <xdr:col>66</xdr:col>
      <xdr:colOff>566616</xdr:colOff>
      <xdr:row>0</xdr:row>
      <xdr:rowOff>84667</xdr:rowOff>
    </xdr:from>
    <xdr:to>
      <xdr:col>71</xdr:col>
      <xdr:colOff>411879</xdr:colOff>
      <xdr:row>2</xdr:row>
      <xdr:rowOff>165519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56C7D049-541C-474F-9545-ED85BAC40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95385" y="84667"/>
          <a:ext cx="4534493" cy="1614621"/>
        </a:xfrm>
        <a:prstGeom prst="rect">
          <a:avLst/>
        </a:prstGeom>
      </xdr:spPr>
    </xdr:pic>
    <xdr:clientData/>
  </xdr:twoCellAnchor>
  <xdr:twoCellAnchor editAs="oneCell">
    <xdr:from>
      <xdr:col>87</xdr:col>
      <xdr:colOff>615461</xdr:colOff>
      <xdr:row>0</xdr:row>
      <xdr:rowOff>84667</xdr:rowOff>
    </xdr:from>
    <xdr:to>
      <xdr:col>92</xdr:col>
      <xdr:colOff>432556</xdr:colOff>
      <xdr:row>2</xdr:row>
      <xdr:rowOff>154249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B3FD9049-C9A6-D241-A00B-A157879DD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38999" y="84667"/>
          <a:ext cx="4506326" cy="1603351"/>
        </a:xfrm>
        <a:prstGeom prst="rect">
          <a:avLst/>
        </a:prstGeom>
      </xdr:spPr>
    </xdr:pic>
    <xdr:clientData/>
  </xdr:twoCellAnchor>
  <xdr:twoCellAnchor>
    <xdr:from>
      <xdr:col>8</xdr:col>
      <xdr:colOff>78155</xdr:colOff>
      <xdr:row>0</xdr:row>
      <xdr:rowOff>58617</xdr:rowOff>
    </xdr:from>
    <xdr:to>
      <xdr:col>12</xdr:col>
      <xdr:colOff>731715</xdr:colOff>
      <xdr:row>2</xdr:row>
      <xdr:rowOff>100052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FAEA8AFA-B02C-F64F-A848-416D9260F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7" y="58617"/>
          <a:ext cx="4404945" cy="15752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143934</xdr:colOff>
      <xdr:row>1</xdr:row>
      <xdr:rowOff>23988</xdr:rowOff>
    </xdr:from>
    <xdr:to>
      <xdr:col>30</xdr:col>
      <xdr:colOff>141111</xdr:colOff>
      <xdr:row>37</xdr:row>
      <xdr:rowOff>33281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6514888B-2BE2-FE4F-B340-CD71AF84C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0.14207</cdr:x>
      <cdr:y>0.02145</cdr:y>
    </cdr:from>
    <cdr:to>
      <cdr:x>0.29935</cdr:x>
      <cdr:y>0.21159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="" xmlns:a16="http://schemas.microsoft.com/office/drawing/2014/main" id="{FAEA8AFA-B02C-F64F-A848-416D9260FFA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17901" y="157074"/>
          <a:ext cx="3894666" cy="139272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0.69085</cdr:x>
      <cdr:y>0.02157</cdr:y>
    </cdr:from>
    <cdr:to>
      <cdr:x>0.84659</cdr:x>
      <cdr:y>0.20986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="" xmlns:a16="http://schemas.microsoft.com/office/drawing/2014/main" id="{DAFF244B-6C53-3249-BB5B-12600B9CFB4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7106901" y="158000"/>
          <a:ext cx="3856566" cy="137910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ildfordrespiratory.co.uk/" TargetMode="External"/><Relationship Id="rId2" Type="http://schemas.openxmlformats.org/officeDocument/2006/relationships/hyperlink" Target="http://www.guildfordrespiratory.co.uk/" TargetMode="External"/><Relationship Id="rId1" Type="http://schemas.openxmlformats.org/officeDocument/2006/relationships/hyperlink" Target="http://www.guildfordrespiratory.co.uk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www.guildfordrespiratory.co.uk/" TargetMode="External"/><Relationship Id="rId4" Type="http://schemas.openxmlformats.org/officeDocument/2006/relationships/hyperlink" Target="http://www.guildfordrespiratory.co.u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U32"/>
  <sheetViews>
    <sheetView showRowColHeaders="0" tabSelected="1" topLeftCell="C1" zoomScaleNormal="100" workbookViewId="0">
      <selection activeCell="F5" sqref="F5"/>
    </sheetView>
  </sheetViews>
  <sheetFormatPr defaultColWidth="10.875" defaultRowHeight="15.75" x14ac:dyDescent="0.25"/>
  <cols>
    <col min="1" max="1" width="15.375" hidden="1" customWidth="1"/>
    <col min="2" max="2" width="19.375" customWidth="1"/>
    <col min="3" max="3" width="18.375" customWidth="1"/>
    <col min="4" max="96" width="12.375" customWidth="1"/>
    <col min="97" max="99" width="11.125" bestFit="1" customWidth="1"/>
  </cols>
  <sheetData>
    <row r="1" spans="1:99" ht="69.95" customHeight="1" thickBot="1" x14ac:dyDescent="0.35">
      <c r="A1" s="7"/>
      <c r="B1" s="7"/>
      <c r="C1" s="10"/>
      <c r="D1" s="10"/>
      <c r="E1" s="10"/>
      <c r="F1" s="10"/>
      <c r="G1" s="11"/>
      <c r="H1" s="6"/>
      <c r="I1" s="6"/>
      <c r="J1" s="51"/>
      <c r="K1" s="51"/>
      <c r="L1" s="51"/>
      <c r="M1" s="51"/>
      <c r="N1" s="7"/>
      <c r="O1" s="7"/>
      <c r="P1" s="7"/>
      <c r="Q1" s="10"/>
      <c r="R1" s="10"/>
      <c r="S1" s="10"/>
      <c r="T1" s="10"/>
      <c r="U1" s="10"/>
      <c r="V1" s="10"/>
      <c r="W1" s="10"/>
      <c r="X1" s="10"/>
      <c r="Y1" s="10"/>
      <c r="Z1" s="53"/>
      <c r="AA1" s="53"/>
      <c r="AB1" s="53"/>
      <c r="AC1" s="53"/>
      <c r="AD1" s="53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3"/>
      <c r="CT1" s="3"/>
      <c r="CU1" s="3"/>
    </row>
    <row r="2" spans="1:99" ht="51" customHeight="1" x14ac:dyDescent="0.3">
      <c r="A2" s="7"/>
      <c r="B2" s="7"/>
      <c r="C2" s="45" t="s">
        <v>1</v>
      </c>
      <c r="D2" s="10"/>
      <c r="E2" s="47" t="s">
        <v>21</v>
      </c>
      <c r="F2" s="48"/>
      <c r="G2" s="43" t="s">
        <v>12</v>
      </c>
      <c r="H2" s="6"/>
      <c r="I2" s="6"/>
      <c r="J2" s="51"/>
      <c r="K2" s="51"/>
      <c r="L2" s="51"/>
      <c r="M2" s="51"/>
      <c r="N2" s="39" t="s">
        <v>20</v>
      </c>
      <c r="P2" s="7"/>
      <c r="Q2" s="10"/>
      <c r="R2" s="10"/>
      <c r="S2" s="10"/>
      <c r="T2" s="10"/>
      <c r="U2" s="10"/>
      <c r="V2" s="10"/>
      <c r="W2" s="10"/>
      <c r="X2" s="10"/>
      <c r="Y2" s="10"/>
      <c r="Z2" s="53"/>
      <c r="AA2" s="53"/>
      <c r="AB2" s="53"/>
      <c r="AC2" s="53"/>
      <c r="AD2" s="53"/>
      <c r="AE2" s="36" t="s">
        <v>20</v>
      </c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36" t="s">
        <v>20</v>
      </c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36" t="s">
        <v>20</v>
      </c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36" t="s">
        <v>20</v>
      </c>
      <c r="CQ2" s="10"/>
      <c r="CR2" s="10"/>
      <c r="CS2" s="3"/>
      <c r="CT2" s="3"/>
      <c r="CU2" s="3"/>
    </row>
    <row r="3" spans="1:99" s="4" customFormat="1" ht="15.95" customHeight="1" thickBot="1" x14ac:dyDescent="0.4">
      <c r="A3" s="12"/>
      <c r="B3" s="12"/>
      <c r="C3" s="46"/>
      <c r="D3" s="18"/>
      <c r="E3" s="49"/>
      <c r="F3" s="50"/>
      <c r="G3" s="44"/>
      <c r="H3" s="8"/>
      <c r="I3" s="8"/>
      <c r="J3" s="52"/>
      <c r="K3" s="52"/>
      <c r="L3" s="52"/>
      <c r="M3" s="52"/>
      <c r="N3" s="40" t="s">
        <v>14</v>
      </c>
      <c r="P3" s="9"/>
      <c r="Q3" s="12"/>
      <c r="R3" s="12"/>
      <c r="S3" s="12"/>
      <c r="T3" s="12"/>
      <c r="U3" s="12"/>
      <c r="V3" s="12"/>
      <c r="W3" s="12"/>
      <c r="X3" s="12"/>
      <c r="Y3" s="12"/>
      <c r="Z3" s="52"/>
      <c r="AA3" s="52"/>
      <c r="AB3" s="52"/>
      <c r="AC3" s="52"/>
      <c r="AD3" s="52"/>
      <c r="AE3" s="37" t="s">
        <v>14</v>
      </c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37" t="s">
        <v>14</v>
      </c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37" t="s">
        <v>14</v>
      </c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37" t="s">
        <v>14</v>
      </c>
      <c r="CQ3" s="12"/>
      <c r="CR3" s="12"/>
    </row>
    <row r="4" spans="1:99" s="4" customFormat="1" ht="21.75" thickBot="1" x14ac:dyDescent="0.4">
      <c r="A4" s="19"/>
      <c r="B4" s="28"/>
      <c r="C4" s="31">
        <v>43146</v>
      </c>
      <c r="D4" s="25">
        <f>IF(OR(C5&lt;&gt;"", C6&lt;&gt;"", D5&lt;&gt;"", D6&lt;&gt;""), $C$4+COLUMN()-3, "")</f>
        <v>43147</v>
      </c>
      <c r="E4" s="38">
        <f t="shared" ref="E4:BP4" si="0">IF(OR(D5&lt;&gt;"", D6&lt;&gt;"", E5&lt;&gt;"", E6&lt;&gt;""), $C$4+COLUMN()-3, "")</f>
        <v>43148</v>
      </c>
      <c r="F4" s="38">
        <f t="shared" si="0"/>
        <v>43149</v>
      </c>
      <c r="G4" s="25">
        <f t="shared" si="0"/>
        <v>43150</v>
      </c>
      <c r="H4" s="25">
        <f t="shared" si="0"/>
        <v>43151</v>
      </c>
      <c r="I4" s="25">
        <f t="shared" si="0"/>
        <v>43152</v>
      </c>
      <c r="J4" s="25">
        <f t="shared" si="0"/>
        <v>43153</v>
      </c>
      <c r="K4" s="25">
        <f t="shared" si="0"/>
        <v>43154</v>
      </c>
      <c r="L4" s="25">
        <f t="shared" si="0"/>
        <v>43155</v>
      </c>
      <c r="M4" s="25">
        <f t="shared" si="0"/>
        <v>43156</v>
      </c>
      <c r="N4" s="25">
        <f t="shared" si="0"/>
        <v>43157</v>
      </c>
      <c r="O4" s="25">
        <f t="shared" si="0"/>
        <v>43158</v>
      </c>
      <c r="P4" s="25">
        <f t="shared" si="0"/>
        <v>43159</v>
      </c>
      <c r="Q4" s="25">
        <f t="shared" si="0"/>
        <v>43160</v>
      </c>
      <c r="R4" s="25">
        <f t="shared" si="0"/>
        <v>43161</v>
      </c>
      <c r="S4" s="25">
        <f t="shared" si="0"/>
        <v>43162</v>
      </c>
      <c r="T4" s="25">
        <f t="shared" si="0"/>
        <v>43163</v>
      </c>
      <c r="U4" s="25">
        <f t="shared" si="0"/>
        <v>43164</v>
      </c>
      <c r="V4" s="25">
        <f t="shared" si="0"/>
        <v>43165</v>
      </c>
      <c r="W4" s="25">
        <f t="shared" si="0"/>
        <v>43166</v>
      </c>
      <c r="X4" s="25">
        <f t="shared" si="0"/>
        <v>43167</v>
      </c>
      <c r="Y4" s="25">
        <f t="shared" si="0"/>
        <v>43168</v>
      </c>
      <c r="Z4" s="25">
        <f t="shared" si="0"/>
        <v>43169</v>
      </c>
      <c r="AA4" s="25">
        <f t="shared" si="0"/>
        <v>43170</v>
      </c>
      <c r="AB4" s="25">
        <f t="shared" si="0"/>
        <v>43171</v>
      </c>
      <c r="AC4" s="25">
        <f t="shared" si="0"/>
        <v>43172</v>
      </c>
      <c r="AD4" s="25">
        <f t="shared" si="0"/>
        <v>43173</v>
      </c>
      <c r="AE4" s="25">
        <f t="shared" si="0"/>
        <v>43174</v>
      </c>
      <c r="AF4" s="25" t="str">
        <f t="shared" si="0"/>
        <v/>
      </c>
      <c r="AG4" s="25" t="str">
        <f t="shared" si="0"/>
        <v/>
      </c>
      <c r="AH4" s="25" t="str">
        <f t="shared" si="0"/>
        <v/>
      </c>
      <c r="AI4" s="25" t="str">
        <f t="shared" si="0"/>
        <v/>
      </c>
      <c r="AJ4" s="25" t="str">
        <f t="shared" si="0"/>
        <v/>
      </c>
      <c r="AK4" s="25" t="str">
        <f t="shared" si="0"/>
        <v/>
      </c>
      <c r="AL4" s="25" t="str">
        <f t="shared" si="0"/>
        <v/>
      </c>
      <c r="AM4" s="25" t="str">
        <f t="shared" si="0"/>
        <v/>
      </c>
      <c r="AN4" s="25" t="str">
        <f t="shared" si="0"/>
        <v/>
      </c>
      <c r="AO4" s="25" t="str">
        <f t="shared" si="0"/>
        <v/>
      </c>
      <c r="AP4" s="25" t="str">
        <f t="shared" si="0"/>
        <v/>
      </c>
      <c r="AQ4" s="25" t="str">
        <f t="shared" si="0"/>
        <v/>
      </c>
      <c r="AR4" s="25" t="str">
        <f t="shared" si="0"/>
        <v/>
      </c>
      <c r="AS4" s="25" t="str">
        <f t="shared" si="0"/>
        <v/>
      </c>
      <c r="AT4" s="25" t="str">
        <f t="shared" si="0"/>
        <v/>
      </c>
      <c r="AU4" s="25" t="str">
        <f t="shared" si="0"/>
        <v/>
      </c>
      <c r="AV4" s="25" t="str">
        <f t="shared" si="0"/>
        <v/>
      </c>
      <c r="AW4" s="25" t="str">
        <f t="shared" si="0"/>
        <v/>
      </c>
      <c r="AX4" s="25" t="str">
        <f t="shared" si="0"/>
        <v/>
      </c>
      <c r="AY4" s="25" t="str">
        <f t="shared" si="0"/>
        <v/>
      </c>
      <c r="AZ4" s="25" t="str">
        <f t="shared" si="0"/>
        <v/>
      </c>
      <c r="BA4" s="25" t="str">
        <f t="shared" si="0"/>
        <v/>
      </c>
      <c r="BB4" s="25" t="str">
        <f t="shared" si="0"/>
        <v/>
      </c>
      <c r="BC4" s="25" t="str">
        <f t="shared" si="0"/>
        <v/>
      </c>
      <c r="BD4" s="25" t="str">
        <f t="shared" si="0"/>
        <v/>
      </c>
      <c r="BE4" s="25" t="str">
        <f t="shared" si="0"/>
        <v/>
      </c>
      <c r="BF4" s="25" t="str">
        <f t="shared" si="0"/>
        <v/>
      </c>
      <c r="BG4" s="25" t="str">
        <f t="shared" si="0"/>
        <v/>
      </c>
      <c r="BH4" s="25" t="str">
        <f t="shared" si="0"/>
        <v/>
      </c>
      <c r="BI4" s="25" t="str">
        <f t="shared" si="0"/>
        <v/>
      </c>
      <c r="BJ4" s="25" t="str">
        <f t="shared" si="0"/>
        <v/>
      </c>
      <c r="BK4" s="25" t="str">
        <f t="shared" si="0"/>
        <v/>
      </c>
      <c r="BL4" s="25" t="str">
        <f t="shared" si="0"/>
        <v/>
      </c>
      <c r="BM4" s="25" t="str">
        <f t="shared" si="0"/>
        <v/>
      </c>
      <c r="BN4" s="25" t="str">
        <f t="shared" si="0"/>
        <v/>
      </c>
      <c r="BO4" s="25" t="str">
        <f t="shared" si="0"/>
        <v/>
      </c>
      <c r="BP4" s="25" t="str">
        <f t="shared" si="0"/>
        <v/>
      </c>
      <c r="BQ4" s="25" t="str">
        <f t="shared" ref="BQ4:CR4" si="1">IF(OR(BP5&lt;&gt;"", BP6&lt;&gt;"", BQ5&lt;&gt;"", BQ6&lt;&gt;""), $C$4+COLUMN()-3, "")</f>
        <v/>
      </c>
      <c r="BR4" s="25" t="str">
        <f t="shared" si="1"/>
        <v/>
      </c>
      <c r="BS4" s="25" t="str">
        <f t="shared" si="1"/>
        <v/>
      </c>
      <c r="BT4" s="25" t="str">
        <f t="shared" si="1"/>
        <v/>
      </c>
      <c r="BU4" s="25" t="str">
        <f t="shared" si="1"/>
        <v/>
      </c>
      <c r="BV4" s="25" t="str">
        <f t="shared" si="1"/>
        <v/>
      </c>
      <c r="BW4" s="25" t="str">
        <f t="shared" si="1"/>
        <v/>
      </c>
      <c r="BX4" s="25" t="str">
        <f t="shared" si="1"/>
        <v/>
      </c>
      <c r="BY4" s="25" t="str">
        <f t="shared" si="1"/>
        <v/>
      </c>
      <c r="BZ4" s="25" t="str">
        <f t="shared" si="1"/>
        <v/>
      </c>
      <c r="CA4" s="25" t="str">
        <f t="shared" si="1"/>
        <v/>
      </c>
      <c r="CB4" s="25" t="str">
        <f t="shared" si="1"/>
        <v/>
      </c>
      <c r="CC4" s="25" t="str">
        <f t="shared" si="1"/>
        <v/>
      </c>
      <c r="CD4" s="25" t="str">
        <f t="shared" si="1"/>
        <v/>
      </c>
      <c r="CE4" s="25" t="str">
        <f t="shared" si="1"/>
        <v/>
      </c>
      <c r="CF4" s="25" t="str">
        <f t="shared" si="1"/>
        <v/>
      </c>
      <c r="CG4" s="25" t="str">
        <f t="shared" si="1"/>
        <v/>
      </c>
      <c r="CH4" s="25" t="str">
        <f t="shared" si="1"/>
        <v/>
      </c>
      <c r="CI4" s="25" t="str">
        <f t="shared" si="1"/>
        <v/>
      </c>
      <c r="CJ4" s="25" t="str">
        <f t="shared" si="1"/>
        <v/>
      </c>
      <c r="CK4" s="25" t="str">
        <f t="shared" si="1"/>
        <v/>
      </c>
      <c r="CL4" s="25" t="str">
        <f t="shared" si="1"/>
        <v/>
      </c>
      <c r="CM4" s="25" t="str">
        <f t="shared" si="1"/>
        <v/>
      </c>
      <c r="CN4" s="25" t="str">
        <f t="shared" si="1"/>
        <v/>
      </c>
      <c r="CO4" s="25" t="str">
        <f t="shared" si="1"/>
        <v/>
      </c>
      <c r="CP4" s="25" t="str">
        <f t="shared" si="1"/>
        <v/>
      </c>
      <c r="CQ4" s="25" t="str">
        <f t="shared" si="1"/>
        <v/>
      </c>
      <c r="CR4" s="35" t="str">
        <f t="shared" si="1"/>
        <v/>
      </c>
      <c r="CS4" s="15" t="s">
        <v>8</v>
      </c>
      <c r="CT4" s="15" t="s">
        <v>2</v>
      </c>
      <c r="CU4" s="15" t="s">
        <v>0</v>
      </c>
    </row>
    <row r="5" spans="1:99" s="4" customFormat="1" ht="21" x14ac:dyDescent="0.35">
      <c r="A5" s="20" t="s">
        <v>3</v>
      </c>
      <c r="B5" s="27" t="s">
        <v>16</v>
      </c>
      <c r="C5" s="29">
        <v>300</v>
      </c>
      <c r="D5" s="29">
        <v>330</v>
      </c>
      <c r="E5" s="29">
        <v>360</v>
      </c>
      <c r="F5" s="29">
        <v>380</v>
      </c>
      <c r="G5" s="29">
        <v>250</v>
      </c>
      <c r="H5" s="29">
        <v>300</v>
      </c>
      <c r="I5" s="29">
        <v>300</v>
      </c>
      <c r="J5" s="29">
        <v>310</v>
      </c>
      <c r="K5" s="29">
        <v>390</v>
      </c>
      <c r="L5" s="29">
        <v>400</v>
      </c>
      <c r="M5" s="29">
        <v>340</v>
      </c>
      <c r="N5" s="29">
        <v>410</v>
      </c>
      <c r="O5" s="29">
        <v>410</v>
      </c>
      <c r="P5" s="29">
        <v>380</v>
      </c>
      <c r="Q5" s="29">
        <v>380</v>
      </c>
      <c r="R5" s="29">
        <v>370</v>
      </c>
      <c r="S5" s="29">
        <v>370</v>
      </c>
      <c r="T5" s="29">
        <v>370</v>
      </c>
      <c r="U5" s="29">
        <v>380</v>
      </c>
      <c r="V5" s="29">
        <v>390</v>
      </c>
      <c r="W5" s="29">
        <v>400</v>
      </c>
      <c r="X5" s="29">
        <v>410</v>
      </c>
      <c r="Y5" s="29">
        <v>390</v>
      </c>
      <c r="Z5" s="29">
        <v>390</v>
      </c>
      <c r="AA5" s="29">
        <v>400</v>
      </c>
      <c r="AB5" s="29">
        <v>400</v>
      </c>
      <c r="AC5" s="29">
        <v>400</v>
      </c>
      <c r="AD5" s="29">
        <v>420</v>
      </c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30"/>
      <c r="CS5" s="15"/>
      <c r="CT5" s="15"/>
      <c r="CU5" s="15"/>
    </row>
    <row r="6" spans="1:99" s="4" customFormat="1" ht="21" x14ac:dyDescent="0.35">
      <c r="A6" s="20" t="s">
        <v>4</v>
      </c>
      <c r="B6" s="27" t="s">
        <v>17</v>
      </c>
      <c r="C6" s="29">
        <v>350</v>
      </c>
      <c r="D6" s="29">
        <v>350</v>
      </c>
      <c r="E6" s="29">
        <v>400</v>
      </c>
      <c r="F6" s="29">
        <v>390</v>
      </c>
      <c r="G6" s="29">
        <v>330</v>
      </c>
      <c r="H6" s="29">
        <v>350</v>
      </c>
      <c r="I6" s="29">
        <v>420</v>
      </c>
      <c r="J6" s="29">
        <v>380</v>
      </c>
      <c r="K6" s="29">
        <v>400</v>
      </c>
      <c r="L6" s="29">
        <v>420</v>
      </c>
      <c r="M6" s="29">
        <v>430</v>
      </c>
      <c r="N6" s="29">
        <v>470</v>
      </c>
      <c r="O6" s="29">
        <v>440</v>
      </c>
      <c r="P6" s="29">
        <v>470</v>
      </c>
      <c r="Q6" s="29">
        <v>400</v>
      </c>
      <c r="R6" s="29">
        <v>430</v>
      </c>
      <c r="S6" s="29">
        <v>400</v>
      </c>
      <c r="T6" s="29">
        <v>370</v>
      </c>
      <c r="U6" s="29">
        <v>410</v>
      </c>
      <c r="V6" s="29">
        <v>420</v>
      </c>
      <c r="W6" s="29">
        <v>490</v>
      </c>
      <c r="X6" s="29">
        <v>450</v>
      </c>
      <c r="Y6" s="29">
        <v>380</v>
      </c>
      <c r="Z6" s="29">
        <v>350</v>
      </c>
      <c r="AA6" s="29">
        <v>380</v>
      </c>
      <c r="AB6" s="29">
        <v>460</v>
      </c>
      <c r="AC6" s="29">
        <v>450</v>
      </c>
      <c r="AD6" s="29">
        <v>440</v>
      </c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30"/>
      <c r="CS6" s="15"/>
      <c r="CT6" s="15"/>
      <c r="CU6" s="15"/>
    </row>
    <row r="7" spans="1:99" s="4" customFormat="1" ht="21" hidden="1" x14ac:dyDescent="0.35">
      <c r="A7" s="20" t="s">
        <v>6</v>
      </c>
      <c r="B7" s="26" t="s">
        <v>22</v>
      </c>
      <c r="C7" s="5">
        <f t="shared" ref="C7:BO7" si="2">IF(AND(C5&gt;0, C6&gt;0), C6-C5, "")</f>
        <v>50</v>
      </c>
      <c r="D7" s="5">
        <f t="shared" si="2"/>
        <v>20</v>
      </c>
      <c r="E7" s="5">
        <f t="shared" si="2"/>
        <v>40</v>
      </c>
      <c r="F7" s="5">
        <f t="shared" si="2"/>
        <v>10</v>
      </c>
      <c r="G7" s="5">
        <f t="shared" si="2"/>
        <v>80</v>
      </c>
      <c r="H7" s="5">
        <f t="shared" si="2"/>
        <v>50</v>
      </c>
      <c r="I7" s="5">
        <f t="shared" si="2"/>
        <v>120</v>
      </c>
      <c r="J7" s="5">
        <f t="shared" si="2"/>
        <v>70</v>
      </c>
      <c r="K7" s="5">
        <f t="shared" si="2"/>
        <v>10</v>
      </c>
      <c r="L7" s="5">
        <f t="shared" si="2"/>
        <v>20</v>
      </c>
      <c r="M7" s="5">
        <f t="shared" si="2"/>
        <v>90</v>
      </c>
      <c r="N7" s="5">
        <f t="shared" si="2"/>
        <v>60</v>
      </c>
      <c r="O7" s="5">
        <f t="shared" si="2"/>
        <v>30</v>
      </c>
      <c r="P7" s="5">
        <f t="shared" si="2"/>
        <v>90</v>
      </c>
      <c r="Q7" s="5">
        <f t="shared" si="2"/>
        <v>20</v>
      </c>
      <c r="R7" s="5">
        <f t="shared" si="2"/>
        <v>60</v>
      </c>
      <c r="S7" s="5">
        <f t="shared" si="2"/>
        <v>30</v>
      </c>
      <c r="T7" s="5">
        <f t="shared" si="2"/>
        <v>0</v>
      </c>
      <c r="U7" s="5">
        <f t="shared" si="2"/>
        <v>30</v>
      </c>
      <c r="V7" s="5">
        <f t="shared" si="2"/>
        <v>30</v>
      </c>
      <c r="W7" s="5">
        <f t="shared" si="2"/>
        <v>90</v>
      </c>
      <c r="X7" s="5">
        <f t="shared" si="2"/>
        <v>40</v>
      </c>
      <c r="Y7" s="5">
        <f t="shared" si="2"/>
        <v>-10</v>
      </c>
      <c r="Z7" s="5">
        <f t="shared" si="2"/>
        <v>-40</v>
      </c>
      <c r="AA7" s="5">
        <f t="shared" si="2"/>
        <v>-20</v>
      </c>
      <c r="AB7" s="5">
        <f t="shared" si="2"/>
        <v>60</v>
      </c>
      <c r="AC7" s="5">
        <f t="shared" si="2"/>
        <v>50</v>
      </c>
      <c r="AD7" s="5">
        <f t="shared" si="2"/>
        <v>20</v>
      </c>
      <c r="AE7" s="5" t="str">
        <f t="shared" si="2"/>
        <v/>
      </c>
      <c r="AF7" s="5" t="str">
        <f t="shared" si="2"/>
        <v/>
      </c>
      <c r="AG7" s="5" t="str">
        <f t="shared" si="2"/>
        <v/>
      </c>
      <c r="AH7" s="5" t="str">
        <f t="shared" si="2"/>
        <v/>
      </c>
      <c r="AI7" s="5" t="str">
        <f t="shared" si="2"/>
        <v/>
      </c>
      <c r="AJ7" s="5" t="str">
        <f t="shared" si="2"/>
        <v/>
      </c>
      <c r="AK7" s="5" t="str">
        <f t="shared" si="2"/>
        <v/>
      </c>
      <c r="AL7" s="5" t="str">
        <f t="shared" si="2"/>
        <v/>
      </c>
      <c r="AM7" s="5" t="str">
        <f t="shared" si="2"/>
        <v/>
      </c>
      <c r="AN7" s="5" t="str">
        <f t="shared" si="2"/>
        <v/>
      </c>
      <c r="AO7" s="5" t="str">
        <f t="shared" si="2"/>
        <v/>
      </c>
      <c r="AP7" s="5" t="str">
        <f t="shared" si="2"/>
        <v/>
      </c>
      <c r="AQ7" s="5" t="str">
        <f t="shared" si="2"/>
        <v/>
      </c>
      <c r="AR7" s="5" t="str">
        <f t="shared" si="2"/>
        <v/>
      </c>
      <c r="AS7" s="5" t="str">
        <f t="shared" si="2"/>
        <v/>
      </c>
      <c r="AT7" s="5" t="str">
        <f t="shared" si="2"/>
        <v/>
      </c>
      <c r="AU7" s="5" t="str">
        <f t="shared" si="2"/>
        <v/>
      </c>
      <c r="AV7" s="5" t="str">
        <f t="shared" si="2"/>
        <v/>
      </c>
      <c r="AW7" s="5" t="str">
        <f t="shared" si="2"/>
        <v/>
      </c>
      <c r="AX7" s="5" t="str">
        <f t="shared" si="2"/>
        <v/>
      </c>
      <c r="AY7" s="5" t="str">
        <f t="shared" si="2"/>
        <v/>
      </c>
      <c r="AZ7" s="5" t="str">
        <f t="shared" si="2"/>
        <v/>
      </c>
      <c r="BA7" s="5" t="str">
        <f t="shared" si="2"/>
        <v/>
      </c>
      <c r="BB7" s="5" t="str">
        <f t="shared" si="2"/>
        <v/>
      </c>
      <c r="BC7" s="5" t="str">
        <f t="shared" si="2"/>
        <v/>
      </c>
      <c r="BD7" s="5" t="str">
        <f t="shared" si="2"/>
        <v/>
      </c>
      <c r="BE7" s="5" t="str">
        <f t="shared" si="2"/>
        <v/>
      </c>
      <c r="BF7" s="5" t="str">
        <f t="shared" si="2"/>
        <v/>
      </c>
      <c r="BG7" s="5" t="str">
        <f t="shared" si="2"/>
        <v/>
      </c>
      <c r="BH7" s="5" t="str">
        <f t="shared" si="2"/>
        <v/>
      </c>
      <c r="BI7" s="5" t="str">
        <f t="shared" si="2"/>
        <v/>
      </c>
      <c r="BJ7" s="5" t="str">
        <f t="shared" si="2"/>
        <v/>
      </c>
      <c r="BK7" s="5" t="str">
        <f t="shared" si="2"/>
        <v/>
      </c>
      <c r="BL7" s="5" t="str">
        <f t="shared" si="2"/>
        <v/>
      </c>
      <c r="BM7" s="5" t="str">
        <f t="shared" si="2"/>
        <v/>
      </c>
      <c r="BN7" s="5" t="str">
        <f t="shared" si="2"/>
        <v/>
      </c>
      <c r="BO7" s="5" t="str">
        <f t="shared" si="2"/>
        <v/>
      </c>
      <c r="BP7" s="5" t="str">
        <f t="shared" ref="BP7:CS7" si="3">IF(AND(BP5&gt;0, BP6&gt;0), BP6-BP5, "")</f>
        <v/>
      </c>
      <c r="BQ7" s="5" t="str">
        <f t="shared" si="3"/>
        <v/>
      </c>
      <c r="BR7" s="5" t="str">
        <f t="shared" si="3"/>
        <v/>
      </c>
      <c r="BS7" s="5" t="str">
        <f t="shared" si="3"/>
        <v/>
      </c>
      <c r="BT7" s="5" t="str">
        <f t="shared" si="3"/>
        <v/>
      </c>
      <c r="BU7" s="5" t="str">
        <f t="shared" si="3"/>
        <v/>
      </c>
      <c r="BV7" s="5" t="str">
        <f t="shared" si="3"/>
        <v/>
      </c>
      <c r="BW7" s="5" t="str">
        <f t="shared" si="3"/>
        <v/>
      </c>
      <c r="BX7" s="5" t="str">
        <f t="shared" si="3"/>
        <v/>
      </c>
      <c r="BY7" s="5" t="str">
        <f t="shared" si="3"/>
        <v/>
      </c>
      <c r="BZ7" s="5" t="str">
        <f t="shared" si="3"/>
        <v/>
      </c>
      <c r="CA7" s="5" t="str">
        <f t="shared" si="3"/>
        <v/>
      </c>
      <c r="CB7" s="5" t="str">
        <f t="shared" si="3"/>
        <v/>
      </c>
      <c r="CC7" s="5" t="str">
        <f t="shared" si="3"/>
        <v/>
      </c>
      <c r="CD7" s="5" t="str">
        <f t="shared" si="3"/>
        <v/>
      </c>
      <c r="CE7" s="5"/>
      <c r="CF7" s="5"/>
      <c r="CG7" s="5"/>
      <c r="CH7" s="5"/>
      <c r="CI7" s="5"/>
      <c r="CJ7" s="5"/>
      <c r="CK7" s="5"/>
      <c r="CL7" s="5" t="str">
        <f t="shared" si="3"/>
        <v/>
      </c>
      <c r="CM7" s="5" t="str">
        <f t="shared" si="3"/>
        <v/>
      </c>
      <c r="CN7" s="5" t="str">
        <f t="shared" si="3"/>
        <v/>
      </c>
      <c r="CO7" s="5" t="str">
        <f t="shared" si="3"/>
        <v/>
      </c>
      <c r="CP7" s="5" t="str">
        <f t="shared" si="3"/>
        <v/>
      </c>
      <c r="CQ7" s="5" t="str">
        <f t="shared" si="3"/>
        <v/>
      </c>
      <c r="CR7" s="21" t="str">
        <f t="shared" si="3"/>
        <v/>
      </c>
      <c r="CS7" s="15" t="str">
        <f t="shared" si="3"/>
        <v/>
      </c>
      <c r="CT7" s="15"/>
      <c r="CU7" s="15"/>
    </row>
    <row r="8" spans="1:99" s="4" customFormat="1" ht="21" x14ac:dyDescent="0.35">
      <c r="A8" s="20" t="s">
        <v>18</v>
      </c>
      <c r="B8" s="20" t="s">
        <v>23</v>
      </c>
      <c r="C8" s="5">
        <f t="shared" ref="C8" si="4">IF(C7&lt;&gt;"", ABS(C7), "")</f>
        <v>50</v>
      </c>
      <c r="D8" s="5">
        <f t="shared" ref="D8:BO8" si="5">IF(D7&lt;&gt;"", ABS(D7), "")</f>
        <v>20</v>
      </c>
      <c r="E8" s="5">
        <f t="shared" si="5"/>
        <v>40</v>
      </c>
      <c r="F8" s="5">
        <f t="shared" si="5"/>
        <v>10</v>
      </c>
      <c r="G8" s="5">
        <f t="shared" si="5"/>
        <v>80</v>
      </c>
      <c r="H8" s="5">
        <f t="shared" si="5"/>
        <v>50</v>
      </c>
      <c r="I8" s="5">
        <f t="shared" si="5"/>
        <v>120</v>
      </c>
      <c r="J8" s="5">
        <f t="shared" si="5"/>
        <v>70</v>
      </c>
      <c r="K8" s="5">
        <f t="shared" si="5"/>
        <v>10</v>
      </c>
      <c r="L8" s="5">
        <f t="shared" si="5"/>
        <v>20</v>
      </c>
      <c r="M8" s="5">
        <f t="shared" si="5"/>
        <v>90</v>
      </c>
      <c r="N8" s="5">
        <f t="shared" si="5"/>
        <v>60</v>
      </c>
      <c r="O8" s="5">
        <f t="shared" si="5"/>
        <v>30</v>
      </c>
      <c r="P8" s="5">
        <f t="shared" si="5"/>
        <v>90</v>
      </c>
      <c r="Q8" s="5">
        <f t="shared" si="5"/>
        <v>20</v>
      </c>
      <c r="R8" s="5">
        <f t="shared" si="5"/>
        <v>60</v>
      </c>
      <c r="S8" s="5">
        <f t="shared" si="5"/>
        <v>30</v>
      </c>
      <c r="T8" s="5">
        <f t="shared" si="5"/>
        <v>0</v>
      </c>
      <c r="U8" s="5">
        <f t="shared" si="5"/>
        <v>30</v>
      </c>
      <c r="V8" s="5">
        <f t="shared" si="5"/>
        <v>30</v>
      </c>
      <c r="W8" s="5">
        <f t="shared" si="5"/>
        <v>90</v>
      </c>
      <c r="X8" s="5">
        <f t="shared" si="5"/>
        <v>40</v>
      </c>
      <c r="Y8" s="5">
        <f t="shared" si="5"/>
        <v>10</v>
      </c>
      <c r="Z8" s="5">
        <f t="shared" si="5"/>
        <v>40</v>
      </c>
      <c r="AA8" s="5">
        <f t="shared" si="5"/>
        <v>20</v>
      </c>
      <c r="AB8" s="5">
        <f t="shared" si="5"/>
        <v>60</v>
      </c>
      <c r="AC8" s="5">
        <f t="shared" si="5"/>
        <v>50</v>
      </c>
      <c r="AD8" s="5">
        <f t="shared" si="5"/>
        <v>20</v>
      </c>
      <c r="AE8" s="5" t="str">
        <f t="shared" si="5"/>
        <v/>
      </c>
      <c r="AF8" s="5" t="str">
        <f t="shared" si="5"/>
        <v/>
      </c>
      <c r="AG8" s="5" t="str">
        <f t="shared" si="5"/>
        <v/>
      </c>
      <c r="AH8" s="5" t="str">
        <f t="shared" si="5"/>
        <v/>
      </c>
      <c r="AI8" s="5" t="str">
        <f t="shared" si="5"/>
        <v/>
      </c>
      <c r="AJ8" s="5" t="str">
        <f t="shared" si="5"/>
        <v/>
      </c>
      <c r="AK8" s="5" t="str">
        <f t="shared" si="5"/>
        <v/>
      </c>
      <c r="AL8" s="5" t="str">
        <f t="shared" si="5"/>
        <v/>
      </c>
      <c r="AM8" s="5" t="str">
        <f t="shared" si="5"/>
        <v/>
      </c>
      <c r="AN8" s="5" t="str">
        <f t="shared" si="5"/>
        <v/>
      </c>
      <c r="AO8" s="5" t="str">
        <f t="shared" si="5"/>
        <v/>
      </c>
      <c r="AP8" s="5" t="str">
        <f t="shared" si="5"/>
        <v/>
      </c>
      <c r="AQ8" s="5" t="str">
        <f t="shared" si="5"/>
        <v/>
      </c>
      <c r="AR8" s="5" t="str">
        <f t="shared" si="5"/>
        <v/>
      </c>
      <c r="AS8" s="5" t="str">
        <f t="shared" si="5"/>
        <v/>
      </c>
      <c r="AT8" s="5" t="str">
        <f t="shared" si="5"/>
        <v/>
      </c>
      <c r="AU8" s="5" t="str">
        <f t="shared" si="5"/>
        <v/>
      </c>
      <c r="AV8" s="5" t="str">
        <f t="shared" si="5"/>
        <v/>
      </c>
      <c r="AW8" s="5" t="str">
        <f t="shared" si="5"/>
        <v/>
      </c>
      <c r="AX8" s="5" t="str">
        <f t="shared" si="5"/>
        <v/>
      </c>
      <c r="AY8" s="5" t="str">
        <f t="shared" si="5"/>
        <v/>
      </c>
      <c r="AZ8" s="5" t="str">
        <f t="shared" si="5"/>
        <v/>
      </c>
      <c r="BA8" s="5" t="str">
        <f t="shared" si="5"/>
        <v/>
      </c>
      <c r="BB8" s="5" t="str">
        <f t="shared" si="5"/>
        <v/>
      </c>
      <c r="BC8" s="5" t="str">
        <f t="shared" si="5"/>
        <v/>
      </c>
      <c r="BD8" s="5" t="str">
        <f t="shared" si="5"/>
        <v/>
      </c>
      <c r="BE8" s="5" t="str">
        <f t="shared" si="5"/>
        <v/>
      </c>
      <c r="BF8" s="5" t="str">
        <f t="shared" si="5"/>
        <v/>
      </c>
      <c r="BG8" s="5" t="str">
        <f t="shared" si="5"/>
        <v/>
      </c>
      <c r="BH8" s="5" t="str">
        <f t="shared" si="5"/>
        <v/>
      </c>
      <c r="BI8" s="5" t="str">
        <f t="shared" si="5"/>
        <v/>
      </c>
      <c r="BJ8" s="5" t="str">
        <f t="shared" si="5"/>
        <v/>
      </c>
      <c r="BK8" s="5" t="str">
        <f t="shared" si="5"/>
        <v/>
      </c>
      <c r="BL8" s="5" t="str">
        <f t="shared" si="5"/>
        <v/>
      </c>
      <c r="BM8" s="5" t="str">
        <f t="shared" si="5"/>
        <v/>
      </c>
      <c r="BN8" s="5" t="str">
        <f t="shared" si="5"/>
        <v/>
      </c>
      <c r="BO8" s="5" t="str">
        <f t="shared" si="5"/>
        <v/>
      </c>
      <c r="BP8" s="5" t="str">
        <f t="shared" ref="BP8:CS8" si="6">IF(BP7&lt;&gt;"", ABS(BP7), "")</f>
        <v/>
      </c>
      <c r="BQ8" s="5" t="str">
        <f t="shared" si="6"/>
        <v/>
      </c>
      <c r="BR8" s="5" t="str">
        <f t="shared" si="6"/>
        <v/>
      </c>
      <c r="BS8" s="5" t="str">
        <f t="shared" si="6"/>
        <v/>
      </c>
      <c r="BT8" s="5" t="str">
        <f t="shared" si="6"/>
        <v/>
      </c>
      <c r="BU8" s="5" t="str">
        <f t="shared" si="6"/>
        <v/>
      </c>
      <c r="BV8" s="5" t="str">
        <f t="shared" si="6"/>
        <v/>
      </c>
      <c r="BW8" s="5" t="str">
        <f t="shared" si="6"/>
        <v/>
      </c>
      <c r="BX8" s="5" t="str">
        <f t="shared" si="6"/>
        <v/>
      </c>
      <c r="BY8" s="5" t="str">
        <f t="shared" si="6"/>
        <v/>
      </c>
      <c r="BZ8" s="5" t="str">
        <f t="shared" si="6"/>
        <v/>
      </c>
      <c r="CA8" s="5" t="str">
        <f t="shared" si="6"/>
        <v/>
      </c>
      <c r="CB8" s="5" t="str">
        <f t="shared" si="6"/>
        <v/>
      </c>
      <c r="CC8" s="5" t="str">
        <f t="shared" si="6"/>
        <v/>
      </c>
      <c r="CD8" s="5" t="str">
        <f t="shared" si="6"/>
        <v/>
      </c>
      <c r="CE8" s="5"/>
      <c r="CF8" s="5"/>
      <c r="CG8" s="5"/>
      <c r="CH8" s="5"/>
      <c r="CI8" s="5"/>
      <c r="CJ8" s="5"/>
      <c r="CK8" s="5"/>
      <c r="CL8" s="5" t="str">
        <f t="shared" si="6"/>
        <v/>
      </c>
      <c r="CM8" s="5" t="str">
        <f t="shared" si="6"/>
        <v/>
      </c>
      <c r="CN8" s="5" t="str">
        <f t="shared" si="6"/>
        <v/>
      </c>
      <c r="CO8" s="5" t="str">
        <f t="shared" si="6"/>
        <v/>
      </c>
      <c r="CP8" s="5" t="str">
        <f t="shared" si="6"/>
        <v/>
      </c>
      <c r="CQ8" s="5" t="str">
        <f t="shared" si="6"/>
        <v/>
      </c>
      <c r="CR8" s="21" t="str">
        <f t="shared" si="6"/>
        <v/>
      </c>
      <c r="CS8" s="15" t="str">
        <f t="shared" si="6"/>
        <v/>
      </c>
      <c r="CT8" s="15"/>
      <c r="CU8" s="15"/>
    </row>
    <row r="9" spans="1:99" s="4" customFormat="1" ht="21" hidden="1" x14ac:dyDescent="0.35">
      <c r="A9" s="20" t="s">
        <v>7</v>
      </c>
      <c r="B9" s="20" t="s">
        <v>7</v>
      </c>
      <c r="C9" s="5">
        <f t="shared" ref="C9" si="7">IF(AND(C5&gt;0, C6&gt;0), (C6+C5)/2, "")</f>
        <v>325</v>
      </c>
      <c r="D9" s="5">
        <f t="shared" ref="D9:BO9" si="8">IF(AND(D5&gt;0, D6&gt;0), (D6+D5)/2, "")</f>
        <v>340</v>
      </c>
      <c r="E9" s="5">
        <f t="shared" si="8"/>
        <v>380</v>
      </c>
      <c r="F9" s="5">
        <f t="shared" si="8"/>
        <v>385</v>
      </c>
      <c r="G9" s="5">
        <f t="shared" si="8"/>
        <v>290</v>
      </c>
      <c r="H9" s="5">
        <f t="shared" si="8"/>
        <v>325</v>
      </c>
      <c r="I9" s="5">
        <f t="shared" si="8"/>
        <v>360</v>
      </c>
      <c r="J9" s="5">
        <f t="shared" si="8"/>
        <v>345</v>
      </c>
      <c r="K9" s="5">
        <f t="shared" si="8"/>
        <v>395</v>
      </c>
      <c r="L9" s="5">
        <f t="shared" si="8"/>
        <v>410</v>
      </c>
      <c r="M9" s="5">
        <f t="shared" si="8"/>
        <v>385</v>
      </c>
      <c r="N9" s="5">
        <f t="shared" si="8"/>
        <v>440</v>
      </c>
      <c r="O9" s="5">
        <f t="shared" si="8"/>
        <v>425</v>
      </c>
      <c r="P9" s="5">
        <f t="shared" si="8"/>
        <v>425</v>
      </c>
      <c r="Q9" s="5">
        <f t="shared" si="8"/>
        <v>390</v>
      </c>
      <c r="R9" s="5">
        <f t="shared" si="8"/>
        <v>400</v>
      </c>
      <c r="S9" s="5">
        <f t="shared" si="8"/>
        <v>385</v>
      </c>
      <c r="T9" s="5">
        <f t="shared" si="8"/>
        <v>370</v>
      </c>
      <c r="U9" s="5">
        <f t="shared" si="8"/>
        <v>395</v>
      </c>
      <c r="V9" s="5">
        <f t="shared" si="8"/>
        <v>405</v>
      </c>
      <c r="W9" s="5">
        <f t="shared" si="8"/>
        <v>445</v>
      </c>
      <c r="X9" s="5">
        <f t="shared" si="8"/>
        <v>430</v>
      </c>
      <c r="Y9" s="5">
        <f t="shared" si="8"/>
        <v>385</v>
      </c>
      <c r="Z9" s="5">
        <f t="shared" si="8"/>
        <v>370</v>
      </c>
      <c r="AA9" s="5">
        <f t="shared" si="8"/>
        <v>390</v>
      </c>
      <c r="AB9" s="5">
        <f t="shared" si="8"/>
        <v>430</v>
      </c>
      <c r="AC9" s="5">
        <f t="shared" si="8"/>
        <v>425</v>
      </c>
      <c r="AD9" s="5">
        <f t="shared" si="8"/>
        <v>430</v>
      </c>
      <c r="AE9" s="5" t="str">
        <f t="shared" si="8"/>
        <v/>
      </c>
      <c r="AF9" s="5" t="str">
        <f t="shared" si="8"/>
        <v/>
      </c>
      <c r="AG9" s="5" t="str">
        <f t="shared" si="8"/>
        <v/>
      </c>
      <c r="AH9" s="5" t="str">
        <f t="shared" si="8"/>
        <v/>
      </c>
      <c r="AI9" s="5" t="str">
        <f t="shared" si="8"/>
        <v/>
      </c>
      <c r="AJ9" s="5" t="str">
        <f t="shared" si="8"/>
        <v/>
      </c>
      <c r="AK9" s="5" t="str">
        <f t="shared" si="8"/>
        <v/>
      </c>
      <c r="AL9" s="5" t="str">
        <f t="shared" si="8"/>
        <v/>
      </c>
      <c r="AM9" s="5" t="str">
        <f t="shared" si="8"/>
        <v/>
      </c>
      <c r="AN9" s="5" t="str">
        <f t="shared" si="8"/>
        <v/>
      </c>
      <c r="AO9" s="5" t="str">
        <f t="shared" si="8"/>
        <v/>
      </c>
      <c r="AP9" s="5" t="str">
        <f t="shared" si="8"/>
        <v/>
      </c>
      <c r="AQ9" s="5" t="str">
        <f t="shared" si="8"/>
        <v/>
      </c>
      <c r="AR9" s="5" t="str">
        <f t="shared" si="8"/>
        <v/>
      </c>
      <c r="AS9" s="5" t="str">
        <f t="shared" si="8"/>
        <v/>
      </c>
      <c r="AT9" s="5" t="str">
        <f t="shared" si="8"/>
        <v/>
      </c>
      <c r="AU9" s="5" t="str">
        <f t="shared" si="8"/>
        <v/>
      </c>
      <c r="AV9" s="5" t="str">
        <f t="shared" si="8"/>
        <v/>
      </c>
      <c r="AW9" s="5" t="str">
        <f t="shared" si="8"/>
        <v/>
      </c>
      <c r="AX9" s="5" t="str">
        <f t="shared" si="8"/>
        <v/>
      </c>
      <c r="AY9" s="5" t="str">
        <f t="shared" si="8"/>
        <v/>
      </c>
      <c r="AZ9" s="5" t="str">
        <f t="shared" si="8"/>
        <v/>
      </c>
      <c r="BA9" s="5" t="str">
        <f t="shared" si="8"/>
        <v/>
      </c>
      <c r="BB9" s="5" t="str">
        <f t="shared" si="8"/>
        <v/>
      </c>
      <c r="BC9" s="5" t="str">
        <f t="shared" si="8"/>
        <v/>
      </c>
      <c r="BD9" s="5" t="str">
        <f t="shared" si="8"/>
        <v/>
      </c>
      <c r="BE9" s="5" t="str">
        <f t="shared" si="8"/>
        <v/>
      </c>
      <c r="BF9" s="5" t="str">
        <f t="shared" si="8"/>
        <v/>
      </c>
      <c r="BG9" s="5" t="str">
        <f t="shared" si="8"/>
        <v/>
      </c>
      <c r="BH9" s="5" t="str">
        <f t="shared" si="8"/>
        <v/>
      </c>
      <c r="BI9" s="5" t="str">
        <f t="shared" si="8"/>
        <v/>
      </c>
      <c r="BJ9" s="5" t="str">
        <f t="shared" si="8"/>
        <v/>
      </c>
      <c r="BK9" s="5" t="str">
        <f t="shared" si="8"/>
        <v/>
      </c>
      <c r="BL9" s="5" t="str">
        <f t="shared" si="8"/>
        <v/>
      </c>
      <c r="BM9" s="5" t="str">
        <f t="shared" si="8"/>
        <v/>
      </c>
      <c r="BN9" s="5" t="str">
        <f t="shared" si="8"/>
        <v/>
      </c>
      <c r="BO9" s="5" t="str">
        <f t="shared" si="8"/>
        <v/>
      </c>
      <c r="BP9" s="5" t="str">
        <f t="shared" ref="BP9:CS9" si="9">IF(AND(BP5&gt;0, BP6&gt;0), (BP6+BP5)/2, "")</f>
        <v/>
      </c>
      <c r="BQ9" s="5" t="str">
        <f t="shared" si="9"/>
        <v/>
      </c>
      <c r="BR9" s="5" t="str">
        <f t="shared" si="9"/>
        <v/>
      </c>
      <c r="BS9" s="5" t="str">
        <f t="shared" si="9"/>
        <v/>
      </c>
      <c r="BT9" s="5" t="str">
        <f t="shared" si="9"/>
        <v/>
      </c>
      <c r="BU9" s="5" t="str">
        <f t="shared" si="9"/>
        <v/>
      </c>
      <c r="BV9" s="5" t="str">
        <f t="shared" si="9"/>
        <v/>
      </c>
      <c r="BW9" s="5" t="str">
        <f t="shared" si="9"/>
        <v/>
      </c>
      <c r="BX9" s="5" t="str">
        <f t="shared" si="9"/>
        <v/>
      </c>
      <c r="BY9" s="5" t="str">
        <f t="shared" si="9"/>
        <v/>
      </c>
      <c r="BZ9" s="5" t="str">
        <f t="shared" si="9"/>
        <v/>
      </c>
      <c r="CA9" s="5" t="str">
        <f t="shared" si="9"/>
        <v/>
      </c>
      <c r="CB9" s="5" t="str">
        <f t="shared" si="9"/>
        <v/>
      </c>
      <c r="CC9" s="5" t="str">
        <f t="shared" si="9"/>
        <v/>
      </c>
      <c r="CD9" s="5" t="str">
        <f t="shared" si="9"/>
        <v/>
      </c>
      <c r="CE9" s="5"/>
      <c r="CF9" s="5"/>
      <c r="CG9" s="5"/>
      <c r="CH9" s="5"/>
      <c r="CI9" s="5"/>
      <c r="CJ9" s="5"/>
      <c r="CK9" s="5"/>
      <c r="CL9" s="5" t="str">
        <f t="shared" si="9"/>
        <v/>
      </c>
      <c r="CM9" s="5" t="str">
        <f t="shared" si="9"/>
        <v/>
      </c>
      <c r="CN9" s="5" t="str">
        <f t="shared" si="9"/>
        <v/>
      </c>
      <c r="CO9" s="5" t="str">
        <f t="shared" si="9"/>
        <v/>
      </c>
      <c r="CP9" s="5" t="str">
        <f t="shared" si="9"/>
        <v/>
      </c>
      <c r="CQ9" s="5" t="str">
        <f t="shared" si="9"/>
        <v/>
      </c>
      <c r="CR9" s="21" t="str">
        <f t="shared" si="9"/>
        <v/>
      </c>
      <c r="CS9" s="15" t="str">
        <f t="shared" si="9"/>
        <v/>
      </c>
      <c r="CT9" s="15"/>
      <c r="CU9" s="15"/>
    </row>
    <row r="10" spans="1:99" s="4" customFormat="1" ht="21.75" thickBot="1" x14ac:dyDescent="0.4">
      <c r="A10" s="22" t="s">
        <v>19</v>
      </c>
      <c r="B10" s="22" t="s">
        <v>19</v>
      </c>
      <c r="C10" s="23">
        <f t="shared" ref="C10" si="10">IF(C7&lt;&gt;"",100*C8/C9,"")</f>
        <v>15.384615384615385</v>
      </c>
      <c r="D10" s="23">
        <f t="shared" ref="D10:BO10" si="11">IF(D7&lt;&gt;"",100*D8/D9,"")</f>
        <v>5.882352941176471</v>
      </c>
      <c r="E10" s="23">
        <f t="shared" si="11"/>
        <v>10.526315789473685</v>
      </c>
      <c r="F10" s="23">
        <f t="shared" si="11"/>
        <v>2.5974025974025974</v>
      </c>
      <c r="G10" s="23">
        <f t="shared" si="11"/>
        <v>27.586206896551722</v>
      </c>
      <c r="H10" s="23">
        <f t="shared" si="11"/>
        <v>15.384615384615385</v>
      </c>
      <c r="I10" s="23">
        <f t="shared" si="11"/>
        <v>33.333333333333336</v>
      </c>
      <c r="J10" s="23">
        <f t="shared" si="11"/>
        <v>20.289855072463769</v>
      </c>
      <c r="K10" s="23">
        <f t="shared" si="11"/>
        <v>2.5316455696202533</v>
      </c>
      <c r="L10" s="23">
        <f t="shared" si="11"/>
        <v>4.8780487804878048</v>
      </c>
      <c r="M10" s="23">
        <f t="shared" si="11"/>
        <v>23.376623376623378</v>
      </c>
      <c r="N10" s="23">
        <f t="shared" si="11"/>
        <v>13.636363636363637</v>
      </c>
      <c r="O10" s="23">
        <f t="shared" si="11"/>
        <v>7.0588235294117645</v>
      </c>
      <c r="P10" s="23">
        <f t="shared" si="11"/>
        <v>21.176470588235293</v>
      </c>
      <c r="Q10" s="23">
        <f t="shared" si="11"/>
        <v>5.1282051282051286</v>
      </c>
      <c r="R10" s="23">
        <f t="shared" si="11"/>
        <v>15</v>
      </c>
      <c r="S10" s="23">
        <f t="shared" si="11"/>
        <v>7.7922077922077921</v>
      </c>
      <c r="T10" s="23">
        <f t="shared" si="11"/>
        <v>0</v>
      </c>
      <c r="U10" s="23">
        <f t="shared" si="11"/>
        <v>7.5949367088607591</v>
      </c>
      <c r="V10" s="23">
        <f t="shared" si="11"/>
        <v>7.4074074074074074</v>
      </c>
      <c r="W10" s="23">
        <f t="shared" si="11"/>
        <v>20.224719101123597</v>
      </c>
      <c r="X10" s="23">
        <f t="shared" si="11"/>
        <v>9.3023255813953494</v>
      </c>
      <c r="Y10" s="23">
        <f t="shared" si="11"/>
        <v>2.5974025974025974</v>
      </c>
      <c r="Z10" s="23">
        <f t="shared" si="11"/>
        <v>10.810810810810811</v>
      </c>
      <c r="AA10" s="23">
        <f t="shared" si="11"/>
        <v>5.1282051282051286</v>
      </c>
      <c r="AB10" s="23">
        <f t="shared" si="11"/>
        <v>13.953488372093023</v>
      </c>
      <c r="AC10" s="23">
        <f t="shared" si="11"/>
        <v>11.764705882352942</v>
      </c>
      <c r="AD10" s="23">
        <f t="shared" si="11"/>
        <v>4.6511627906976747</v>
      </c>
      <c r="AE10" s="23" t="str">
        <f t="shared" si="11"/>
        <v/>
      </c>
      <c r="AF10" s="23" t="str">
        <f t="shared" si="11"/>
        <v/>
      </c>
      <c r="AG10" s="23" t="str">
        <f t="shared" si="11"/>
        <v/>
      </c>
      <c r="AH10" s="23" t="str">
        <f t="shared" si="11"/>
        <v/>
      </c>
      <c r="AI10" s="23" t="str">
        <f t="shared" si="11"/>
        <v/>
      </c>
      <c r="AJ10" s="23" t="str">
        <f t="shared" si="11"/>
        <v/>
      </c>
      <c r="AK10" s="23" t="str">
        <f t="shared" si="11"/>
        <v/>
      </c>
      <c r="AL10" s="23" t="str">
        <f t="shared" si="11"/>
        <v/>
      </c>
      <c r="AM10" s="23" t="str">
        <f t="shared" si="11"/>
        <v/>
      </c>
      <c r="AN10" s="23" t="str">
        <f t="shared" si="11"/>
        <v/>
      </c>
      <c r="AO10" s="23" t="str">
        <f t="shared" si="11"/>
        <v/>
      </c>
      <c r="AP10" s="23" t="str">
        <f t="shared" si="11"/>
        <v/>
      </c>
      <c r="AQ10" s="23" t="str">
        <f t="shared" si="11"/>
        <v/>
      </c>
      <c r="AR10" s="23" t="str">
        <f t="shared" si="11"/>
        <v/>
      </c>
      <c r="AS10" s="23" t="str">
        <f t="shared" si="11"/>
        <v/>
      </c>
      <c r="AT10" s="23" t="str">
        <f t="shared" si="11"/>
        <v/>
      </c>
      <c r="AU10" s="23" t="str">
        <f t="shared" si="11"/>
        <v/>
      </c>
      <c r="AV10" s="23" t="str">
        <f t="shared" si="11"/>
        <v/>
      </c>
      <c r="AW10" s="23" t="str">
        <f t="shared" si="11"/>
        <v/>
      </c>
      <c r="AX10" s="23" t="str">
        <f t="shared" si="11"/>
        <v/>
      </c>
      <c r="AY10" s="23" t="str">
        <f t="shared" si="11"/>
        <v/>
      </c>
      <c r="AZ10" s="23" t="str">
        <f t="shared" si="11"/>
        <v/>
      </c>
      <c r="BA10" s="23" t="str">
        <f t="shared" si="11"/>
        <v/>
      </c>
      <c r="BB10" s="23" t="str">
        <f t="shared" si="11"/>
        <v/>
      </c>
      <c r="BC10" s="23" t="str">
        <f t="shared" si="11"/>
        <v/>
      </c>
      <c r="BD10" s="23" t="str">
        <f t="shared" si="11"/>
        <v/>
      </c>
      <c r="BE10" s="23" t="str">
        <f t="shared" si="11"/>
        <v/>
      </c>
      <c r="BF10" s="23" t="str">
        <f t="shared" si="11"/>
        <v/>
      </c>
      <c r="BG10" s="23" t="str">
        <f t="shared" si="11"/>
        <v/>
      </c>
      <c r="BH10" s="23" t="str">
        <f t="shared" si="11"/>
        <v/>
      </c>
      <c r="BI10" s="23" t="str">
        <f t="shared" si="11"/>
        <v/>
      </c>
      <c r="BJ10" s="23" t="str">
        <f t="shared" si="11"/>
        <v/>
      </c>
      <c r="BK10" s="23" t="str">
        <f t="shared" si="11"/>
        <v/>
      </c>
      <c r="BL10" s="23" t="str">
        <f t="shared" si="11"/>
        <v/>
      </c>
      <c r="BM10" s="23" t="str">
        <f t="shared" si="11"/>
        <v/>
      </c>
      <c r="BN10" s="23" t="str">
        <f t="shared" si="11"/>
        <v/>
      </c>
      <c r="BO10" s="23" t="str">
        <f t="shared" si="11"/>
        <v/>
      </c>
      <c r="BP10" s="23" t="str">
        <f t="shared" ref="BP10:CR10" si="12">IF(BP7&lt;&gt;"",100*BP8/BP9,"")</f>
        <v/>
      </c>
      <c r="BQ10" s="23" t="str">
        <f t="shared" si="12"/>
        <v/>
      </c>
      <c r="BR10" s="23" t="str">
        <f t="shared" si="12"/>
        <v/>
      </c>
      <c r="BS10" s="23" t="str">
        <f t="shared" si="12"/>
        <v/>
      </c>
      <c r="BT10" s="23" t="str">
        <f t="shared" si="12"/>
        <v/>
      </c>
      <c r="BU10" s="23" t="str">
        <f t="shared" si="12"/>
        <v/>
      </c>
      <c r="BV10" s="23" t="str">
        <f t="shared" si="12"/>
        <v/>
      </c>
      <c r="BW10" s="23" t="str">
        <f t="shared" si="12"/>
        <v/>
      </c>
      <c r="BX10" s="23" t="str">
        <f t="shared" si="12"/>
        <v/>
      </c>
      <c r="BY10" s="23" t="str">
        <f t="shared" si="12"/>
        <v/>
      </c>
      <c r="BZ10" s="23" t="str">
        <f t="shared" si="12"/>
        <v/>
      </c>
      <c r="CA10" s="23" t="str">
        <f t="shared" si="12"/>
        <v/>
      </c>
      <c r="CB10" s="23" t="str">
        <f t="shared" si="12"/>
        <v/>
      </c>
      <c r="CC10" s="23" t="str">
        <f t="shared" si="12"/>
        <v/>
      </c>
      <c r="CD10" s="23" t="str">
        <f t="shared" si="12"/>
        <v/>
      </c>
      <c r="CE10" s="23"/>
      <c r="CF10" s="23"/>
      <c r="CG10" s="23"/>
      <c r="CH10" s="23"/>
      <c r="CI10" s="23"/>
      <c r="CJ10" s="23"/>
      <c r="CK10" s="23"/>
      <c r="CL10" s="23" t="str">
        <f t="shared" si="12"/>
        <v/>
      </c>
      <c r="CM10" s="23" t="str">
        <f t="shared" si="12"/>
        <v/>
      </c>
      <c r="CN10" s="23" t="str">
        <f t="shared" si="12"/>
        <v/>
      </c>
      <c r="CO10" s="23" t="str">
        <f t="shared" si="12"/>
        <v/>
      </c>
      <c r="CP10" s="23" t="str">
        <f t="shared" si="12"/>
        <v/>
      </c>
      <c r="CQ10" s="23" t="str">
        <f t="shared" si="12"/>
        <v/>
      </c>
      <c r="CR10" s="24" t="str">
        <f t="shared" si="12"/>
        <v/>
      </c>
      <c r="CS10" s="16">
        <f>COUNT(C10:CR10)</f>
        <v>28</v>
      </c>
      <c r="CT10" s="16">
        <f>SUM(C10:CR10)</f>
        <v>324.99825018113677</v>
      </c>
      <c r="CU10" s="17">
        <f>IF(CS10&gt;0, CT10/CS10, "")</f>
        <v>11.607080363612027</v>
      </c>
    </row>
    <row r="11" spans="1:99" s="4" customFormat="1" ht="21.75" thickBot="1" x14ac:dyDescent="0.4">
      <c r="A11" s="4" t="s">
        <v>5</v>
      </c>
      <c r="B11" s="4" t="s">
        <v>5</v>
      </c>
      <c r="C11" s="41">
        <f>$CU$10</f>
        <v>11.607080363612027</v>
      </c>
      <c r="D11" s="34"/>
      <c r="E11" s="34"/>
      <c r="F11" s="34"/>
      <c r="G11" s="34"/>
      <c r="H11" s="34"/>
      <c r="I11" s="34"/>
      <c r="J11" s="34"/>
      <c r="K11" s="34"/>
      <c r="L11" s="42" t="s">
        <v>24</v>
      </c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42" t="s">
        <v>24</v>
      </c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42" t="s">
        <v>24</v>
      </c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42" t="s">
        <v>24</v>
      </c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42" t="s">
        <v>24</v>
      </c>
      <c r="CN11" s="34"/>
      <c r="CO11" s="34"/>
      <c r="CP11" s="34"/>
      <c r="CQ11" s="34"/>
      <c r="CR11" s="34"/>
      <c r="CS11" s="15"/>
      <c r="CT11" s="15"/>
      <c r="CU11" s="15"/>
    </row>
    <row r="12" spans="1:99" s="4" customFormat="1" ht="21" x14ac:dyDescent="0.35">
      <c r="A12" s="12"/>
      <c r="B12" s="12"/>
      <c r="C12" s="12"/>
      <c r="D12" s="32"/>
      <c r="E12" s="32"/>
      <c r="F12" s="32"/>
      <c r="G12" s="3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9" s="4" customFormat="1" ht="21" x14ac:dyDescent="0.3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9" x14ac:dyDescent="0.25">
      <c r="A14" s="33"/>
      <c r="B14" s="3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</row>
    <row r="15" spans="1:99" x14ac:dyDescent="0.25">
      <c r="A15" s="33"/>
      <c r="B15" s="33"/>
      <c r="C15" s="14"/>
      <c r="D15" s="14" t="s">
        <v>15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</row>
    <row r="16" spans="1:99" x14ac:dyDescent="0.25">
      <c r="A16" s="33"/>
      <c r="B16" s="3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</row>
    <row r="17" spans="1:96" x14ac:dyDescent="0.25">
      <c r="A17" s="33"/>
      <c r="B17" s="3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</row>
    <row r="18" spans="1:96" x14ac:dyDescent="0.25">
      <c r="A18" s="33"/>
      <c r="B18" s="3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</row>
    <row r="19" spans="1:96" x14ac:dyDescent="0.25">
      <c r="A19" s="33"/>
      <c r="B19" s="3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</row>
    <row r="20" spans="1:96" x14ac:dyDescent="0.25">
      <c r="A20" s="33"/>
      <c r="B20" s="3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</row>
    <row r="21" spans="1:96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</row>
    <row r="22" spans="1:96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</row>
    <row r="23" spans="1:96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</row>
    <row r="24" spans="1:96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</row>
    <row r="25" spans="1:96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</row>
    <row r="26" spans="1:96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</row>
    <row r="27" spans="1:96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</row>
    <row r="28" spans="1:96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</row>
    <row r="29" spans="1:96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</row>
    <row r="30" spans="1:96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</row>
    <row r="31" spans="1:96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</row>
    <row r="32" spans="1:96" x14ac:dyDescent="0.25">
      <c r="A32" s="14"/>
    </row>
  </sheetData>
  <sheetProtection algorithmName="SHA-512" hashValue="m6T3BACy8nAawLhjgnrPsg1ymg5TPNOOgNDEsdSpbGvlN4f485p8AQoRACLqke2fvpnfFBT+6O8KkZ8/666hbQ==" saltValue="07OT8kJIx3k/6+LChpuVXQ==" spinCount="100000" sheet="1" objects="1" scenarios="1" selectLockedCells="1"/>
  <mergeCells count="5">
    <mergeCell ref="G2:G3"/>
    <mergeCell ref="C2:C3"/>
    <mergeCell ref="E2:F3"/>
    <mergeCell ref="J1:M3"/>
    <mergeCell ref="Z1:AD3"/>
  </mergeCells>
  <hyperlinks>
    <hyperlink ref="N3" r:id="rId1"/>
    <hyperlink ref="AE3" r:id="rId2"/>
    <hyperlink ref="AZ3" r:id="rId3"/>
    <hyperlink ref="BU3" r:id="rId4"/>
    <hyperlink ref="CP3" r:id="rId5"/>
  </hyperlinks>
  <pageMargins left="0.7" right="0.7" top="0.75" bottom="0.75" header="0.3" footer="0.3"/>
  <pageSetup paperSize="9" orientation="portrait" horizontalDpi="0" verticalDpi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96"/>
  <sheetViews>
    <sheetView zoomScale="160" zoomScaleNormal="160" workbookViewId="0">
      <selection activeCell="C8" sqref="C8"/>
    </sheetView>
  </sheetViews>
  <sheetFormatPr defaultColWidth="10.875" defaultRowHeight="15.75" x14ac:dyDescent="0.25"/>
  <cols>
    <col min="1" max="2" width="11.625" customWidth="1"/>
    <col min="3" max="3" width="20.125" customWidth="1"/>
    <col min="4" max="4" width="11.875" hidden="1" customWidth="1"/>
    <col min="5" max="5" width="13.5" customWidth="1"/>
    <col min="6" max="6" width="41.625" customWidth="1"/>
  </cols>
  <sheetData>
    <row r="1" spans="1:6" x14ac:dyDescent="0.25">
      <c r="A1" t="s">
        <v>10</v>
      </c>
      <c r="B1" t="s">
        <v>13</v>
      </c>
      <c r="C1" t="s">
        <v>11</v>
      </c>
      <c r="D1" t="s">
        <v>9</v>
      </c>
      <c r="E1" t="s">
        <v>9</v>
      </c>
    </row>
    <row r="2" spans="1:6" x14ac:dyDescent="0.25">
      <c r="A2" s="1">
        <f>INDEX('Daily PEF'!$C$4:$BD$4, 1,FLOOR((ROW()/2),1))</f>
        <v>43146</v>
      </c>
      <c r="B2" s="13">
        <v>0.25</v>
      </c>
      <c r="C2" s="2">
        <f>A2+0.25</f>
        <v>43146.25</v>
      </c>
      <c r="D2">
        <f>INDEX('Daily PEF'!$C$5:$BD$6, 1,FLOOR(ROW()/2,1))</f>
        <v>300</v>
      </c>
      <c r="E2">
        <f>IF(INDEX('Daily PEF'!$C$5:$BD$6, 1,FLOOR(ROW()/2,1)) &lt;&gt; "", INDEX('Daily PEF'!$C$5:$BD$6, 1,FLOOR(ROW()/2,1)), NA())</f>
        <v>300</v>
      </c>
      <c r="F2" t="s">
        <v>15</v>
      </c>
    </row>
    <row r="3" spans="1:6" x14ac:dyDescent="0.25">
      <c r="A3" s="1">
        <f>INDEX('Daily PEF'!$C$4:$BD$4, 1,FLOOR((ROW()/2),1))</f>
        <v>43146</v>
      </c>
      <c r="B3" s="13">
        <v>0.75</v>
      </c>
      <c r="C3" s="2">
        <f>A3+0.75</f>
        <v>43146.75</v>
      </c>
      <c r="D3">
        <f>INDEX('Daily PEF'!$C$5:$BD$6, 2,FLOOR((ROW()-1)/2,1))</f>
        <v>350</v>
      </c>
      <c r="E3">
        <f>IF(INDEX('Daily PEF'!$C$5:$BD$6, 2,FLOOR((ROW()-1)/2,1)) &lt;&gt; "", INDEX('Daily PEF'!$C$5:$BD$6, 2,FLOOR((ROW()-1)/2,1)), NA())</f>
        <v>350</v>
      </c>
    </row>
    <row r="4" spans="1:6" x14ac:dyDescent="0.25">
      <c r="A4" s="1">
        <f>INDEX('Daily PEF'!$C$4:$BD$4, 1,FLOOR((ROW()/2),1))</f>
        <v>43147</v>
      </c>
      <c r="B4" s="13">
        <v>1.25</v>
      </c>
      <c r="C4" s="2">
        <f t="shared" ref="C4" si="0">A4+0.25</f>
        <v>43147.25</v>
      </c>
      <c r="D4">
        <f>INDEX('Daily PEF'!$C$5:$BD$6, 1,FLOOR(ROW()/2,1))</f>
        <v>330</v>
      </c>
      <c r="E4">
        <f>IF(INDEX('Daily PEF'!$C$5:$BD$6, 1,FLOOR(ROW()/2,1)) &lt;&gt; "", INDEX('Daily PEF'!$C$5:$BD$6, 1,FLOOR(ROW()/2,1)), NA())</f>
        <v>330</v>
      </c>
    </row>
    <row r="5" spans="1:6" x14ac:dyDescent="0.25">
      <c r="A5" s="1">
        <f>INDEX('Daily PEF'!$C$4:$BD$4, 1,FLOOR((ROW()/2),1))</f>
        <v>43147</v>
      </c>
      <c r="B5" s="13">
        <v>1.75</v>
      </c>
      <c r="C5" s="2">
        <f t="shared" ref="C5" si="1">A5+0.75</f>
        <v>43147.75</v>
      </c>
      <c r="D5">
        <f>INDEX('Daily PEF'!$C$5:$BD$6, 2,FLOOR((ROW()-1)/2,1))</f>
        <v>350</v>
      </c>
      <c r="E5">
        <f>IF(INDEX('Daily PEF'!$C$5:$BD$6, 2,FLOOR((ROW()-1)/2,1)) &lt;&gt; "", INDEX('Daily PEF'!$C$5:$BD$6, 2,FLOOR((ROW()-1)/2,1)), NA())</f>
        <v>350</v>
      </c>
    </row>
    <row r="6" spans="1:6" x14ac:dyDescent="0.25">
      <c r="A6" s="1">
        <f>INDEX('Daily PEF'!$C$4:$BD$4, 1,FLOOR((ROW()/2),1))</f>
        <v>43148</v>
      </c>
      <c r="B6" s="13">
        <v>2.25</v>
      </c>
      <c r="C6" s="2">
        <f t="shared" ref="C6" si="2">A6+0.25</f>
        <v>43148.25</v>
      </c>
      <c r="D6">
        <f>INDEX('Daily PEF'!$C$5:$BD$6, 1,FLOOR(ROW()/2,1))</f>
        <v>360</v>
      </c>
      <c r="E6">
        <f>IF(INDEX('Daily PEF'!$C$5:$BD$6, 1,FLOOR(ROW()/2,1)) &lt;&gt; "", INDEX('Daily PEF'!$C$5:$BD$6, 1,FLOOR(ROW()/2,1)), NA())</f>
        <v>360</v>
      </c>
    </row>
    <row r="7" spans="1:6" x14ac:dyDescent="0.25">
      <c r="A7" s="1">
        <f>INDEX('Daily PEF'!$C$4:$BD$4, 1,FLOOR((ROW()/2),1))</f>
        <v>43148</v>
      </c>
      <c r="B7" s="13">
        <v>2.75</v>
      </c>
      <c r="C7" s="2">
        <f t="shared" ref="C7" si="3">A7+0.75</f>
        <v>43148.75</v>
      </c>
      <c r="D7">
        <f>INDEX('Daily PEF'!$C$5:$BD$6, 2,FLOOR((ROW()-1)/2,1))</f>
        <v>400</v>
      </c>
      <c r="E7">
        <f>IF(INDEX('Daily PEF'!$C$5:$BD$6, 2,FLOOR((ROW()-1)/2,1)) &lt;&gt; "", INDEX('Daily PEF'!$C$5:$BD$6, 2,FLOOR((ROW()-1)/2,1)), NA())</f>
        <v>400</v>
      </c>
    </row>
    <row r="8" spans="1:6" x14ac:dyDescent="0.25">
      <c r="A8" s="1">
        <f>INDEX('Daily PEF'!$C$4:$BD$4, 1,FLOOR((ROW()/2),1))</f>
        <v>43149</v>
      </c>
      <c r="B8" s="13">
        <v>3.25</v>
      </c>
      <c r="C8" s="2">
        <f t="shared" ref="C8" si="4">A8+0.25</f>
        <v>43149.25</v>
      </c>
      <c r="D8">
        <f>INDEX('Daily PEF'!$C$5:$BD$6, 1,FLOOR(ROW()/2,1))</f>
        <v>380</v>
      </c>
      <c r="E8">
        <f>IF(INDEX('Daily PEF'!$C$5:$BD$6, 1,FLOOR(ROW()/2,1)) &lt;&gt; "", INDEX('Daily PEF'!$C$5:$BD$6, 1,FLOOR(ROW()/2,1)), NA())</f>
        <v>380</v>
      </c>
    </row>
    <row r="9" spans="1:6" x14ac:dyDescent="0.25">
      <c r="A9" s="1">
        <f>INDEX('Daily PEF'!$C$4:$BD$4, 1,FLOOR((ROW()/2),1))</f>
        <v>43149</v>
      </c>
      <c r="B9" s="13">
        <v>3.75</v>
      </c>
      <c r="C9" s="2">
        <f t="shared" ref="C9" si="5">A9+0.75</f>
        <v>43149.75</v>
      </c>
      <c r="D9">
        <f>INDEX('Daily PEF'!$C$5:$BD$6, 2,FLOOR((ROW()-1)/2,1))</f>
        <v>390</v>
      </c>
      <c r="E9">
        <f>IF(INDEX('Daily PEF'!$C$5:$BD$6, 2,FLOOR((ROW()-1)/2,1)) &lt;&gt; "", INDEX('Daily PEF'!$C$5:$BD$6, 2,FLOOR((ROW()-1)/2,1)), NA())</f>
        <v>390</v>
      </c>
    </row>
    <row r="10" spans="1:6" x14ac:dyDescent="0.25">
      <c r="A10" s="1">
        <f>INDEX('Daily PEF'!$C$4:$BD$4, 1,FLOOR((ROW()/2),1))</f>
        <v>43150</v>
      </c>
      <c r="B10" s="13">
        <v>4.25</v>
      </c>
      <c r="C10" s="2">
        <f t="shared" ref="C10" si="6">A10+0.25</f>
        <v>43150.25</v>
      </c>
      <c r="D10">
        <f>INDEX('Daily PEF'!$C$5:$BD$6, 1,FLOOR(ROW()/2,1))</f>
        <v>250</v>
      </c>
      <c r="E10">
        <f>IF(INDEX('Daily PEF'!$C$5:$BD$6, 1,FLOOR(ROW()/2,1)) &lt;&gt; "", INDEX('Daily PEF'!$C$5:$BD$6, 1,FLOOR(ROW()/2,1)), NA())</f>
        <v>250</v>
      </c>
    </row>
    <row r="11" spans="1:6" x14ac:dyDescent="0.25">
      <c r="A11" s="1">
        <f>INDEX('Daily PEF'!$C$4:$BD$4, 1,FLOOR((ROW()/2),1))</f>
        <v>43150</v>
      </c>
      <c r="B11" s="13">
        <v>4.75</v>
      </c>
      <c r="C11" s="2">
        <f t="shared" ref="C11" si="7">A11+0.75</f>
        <v>43150.75</v>
      </c>
      <c r="D11">
        <f>INDEX('Daily PEF'!$C$5:$BD$6, 2,FLOOR((ROW()-1)/2,1))</f>
        <v>330</v>
      </c>
      <c r="E11">
        <f>IF(INDEX('Daily PEF'!$C$5:$BD$6, 2,FLOOR((ROW()-1)/2,1)) &lt;&gt; "", INDEX('Daily PEF'!$C$5:$BD$6, 2,FLOOR((ROW()-1)/2,1)), NA())</f>
        <v>330</v>
      </c>
    </row>
    <row r="12" spans="1:6" x14ac:dyDescent="0.25">
      <c r="A12" s="1">
        <f>INDEX('Daily PEF'!$C$4:$BD$4, 1,FLOOR((ROW()/2),1))</f>
        <v>43151</v>
      </c>
      <c r="B12" s="13">
        <v>5.25</v>
      </c>
      <c r="C12" s="2">
        <f t="shared" ref="C12" si="8">A12+0.25</f>
        <v>43151.25</v>
      </c>
      <c r="D12">
        <f>INDEX('Daily PEF'!$C$5:$BD$6, 1,FLOOR(ROW()/2,1))</f>
        <v>300</v>
      </c>
      <c r="E12">
        <f>IF(INDEX('Daily PEF'!$C$5:$BD$6, 1,FLOOR(ROW()/2,1)) &lt;&gt; "", INDEX('Daily PEF'!$C$5:$BD$6, 1,FLOOR(ROW()/2,1)), NA())</f>
        <v>300</v>
      </c>
    </row>
    <row r="13" spans="1:6" x14ac:dyDescent="0.25">
      <c r="A13" s="1">
        <f>INDEX('Daily PEF'!$C$4:$BD$4, 1,FLOOR((ROW()/2),1))</f>
        <v>43151</v>
      </c>
      <c r="B13" s="13">
        <v>5.75</v>
      </c>
      <c r="C13" s="2">
        <f t="shared" ref="C13" si="9">A13+0.75</f>
        <v>43151.75</v>
      </c>
      <c r="D13">
        <f>INDEX('Daily PEF'!$C$5:$BD$6, 2,FLOOR((ROW()-1)/2,1))</f>
        <v>350</v>
      </c>
      <c r="E13">
        <f>IF(INDEX('Daily PEF'!$C$5:$BD$6, 2,FLOOR((ROW()-1)/2,1)) &lt;&gt; "", INDEX('Daily PEF'!$C$5:$BD$6, 2,FLOOR((ROW()-1)/2,1)), NA())</f>
        <v>350</v>
      </c>
    </row>
    <row r="14" spans="1:6" x14ac:dyDescent="0.25">
      <c r="A14" s="1">
        <f>INDEX('Daily PEF'!$C$4:$BD$4, 1,FLOOR((ROW()/2),1))</f>
        <v>43152</v>
      </c>
      <c r="B14" s="13">
        <v>6.25</v>
      </c>
      <c r="C14" s="2">
        <f t="shared" ref="C14" si="10">A14+0.25</f>
        <v>43152.25</v>
      </c>
      <c r="D14">
        <f>INDEX('Daily PEF'!$C$5:$BD$6, 1,FLOOR(ROW()/2,1))</f>
        <v>300</v>
      </c>
      <c r="E14">
        <f>IF(INDEX('Daily PEF'!$C$5:$BD$6, 1,FLOOR(ROW()/2,1)) &lt;&gt; "", INDEX('Daily PEF'!$C$5:$BD$6, 1,FLOOR(ROW()/2,1)), NA())</f>
        <v>300</v>
      </c>
    </row>
    <row r="15" spans="1:6" x14ac:dyDescent="0.25">
      <c r="A15" s="1">
        <f>INDEX('Daily PEF'!$C$4:$BD$4, 1,FLOOR((ROW()/2),1))</f>
        <v>43152</v>
      </c>
      <c r="B15" s="13">
        <v>6.75</v>
      </c>
      <c r="C15" s="2">
        <f t="shared" ref="C15" si="11">A15+0.75</f>
        <v>43152.75</v>
      </c>
      <c r="D15">
        <f>INDEX('Daily PEF'!$C$5:$BD$6, 2,FLOOR((ROW()-1)/2,1))</f>
        <v>420</v>
      </c>
      <c r="E15">
        <f>IF(INDEX('Daily PEF'!$C$5:$BD$6, 2,FLOOR((ROW()-1)/2,1)) &lt;&gt; "", INDEX('Daily PEF'!$C$5:$BD$6, 2,FLOOR((ROW()-1)/2,1)), NA())</f>
        <v>420</v>
      </c>
    </row>
    <row r="16" spans="1:6" x14ac:dyDescent="0.25">
      <c r="A16" s="1">
        <f>INDEX('Daily PEF'!$C$4:$BD$4, 1,FLOOR((ROW()/2),1))</f>
        <v>43153</v>
      </c>
      <c r="B16" s="13">
        <v>7.25</v>
      </c>
      <c r="C16" s="2">
        <f t="shared" ref="C16" si="12">A16+0.25</f>
        <v>43153.25</v>
      </c>
      <c r="D16">
        <f>INDEX('Daily PEF'!$C$5:$BD$6, 1,FLOOR(ROW()/2,1))</f>
        <v>310</v>
      </c>
      <c r="E16">
        <f>IF(INDEX('Daily PEF'!$C$5:$BD$6, 1,FLOOR(ROW()/2,1)) &lt;&gt; "", INDEX('Daily PEF'!$C$5:$BD$6, 1,FLOOR(ROW()/2,1)), NA())</f>
        <v>310</v>
      </c>
    </row>
    <row r="17" spans="1:5" x14ac:dyDescent="0.25">
      <c r="A17" s="1">
        <f>INDEX('Daily PEF'!$C$4:$BD$4, 1,FLOOR((ROW()/2),1))</f>
        <v>43153</v>
      </c>
      <c r="B17" s="13">
        <v>7.75</v>
      </c>
      <c r="C17" s="2">
        <f t="shared" ref="C17" si="13">A17+0.75</f>
        <v>43153.75</v>
      </c>
      <c r="D17">
        <f>INDEX('Daily PEF'!$C$5:$BD$6, 2,FLOOR((ROW()-1)/2,1))</f>
        <v>380</v>
      </c>
      <c r="E17">
        <f>IF(INDEX('Daily PEF'!$C$5:$BD$6, 2,FLOOR((ROW()-1)/2,1)) &lt;&gt; "", INDEX('Daily PEF'!$C$5:$BD$6, 2,FLOOR((ROW()-1)/2,1)), NA())</f>
        <v>380</v>
      </c>
    </row>
    <row r="18" spans="1:5" x14ac:dyDescent="0.25">
      <c r="A18" s="1">
        <f>INDEX('Daily PEF'!$C$4:$BD$4, 1,FLOOR((ROW()/2),1))</f>
        <v>43154</v>
      </c>
      <c r="B18" s="13">
        <v>8.25</v>
      </c>
      <c r="C18" s="2">
        <f t="shared" ref="C18" si="14">A18+0.25</f>
        <v>43154.25</v>
      </c>
      <c r="D18">
        <f>INDEX('Daily PEF'!$C$5:$BD$6, 1,FLOOR(ROW()/2,1))</f>
        <v>390</v>
      </c>
      <c r="E18">
        <f>IF(INDEX('Daily PEF'!$C$5:$BD$6, 1,FLOOR(ROW()/2,1)) &lt;&gt; "", INDEX('Daily PEF'!$C$5:$BD$6, 1,FLOOR(ROW()/2,1)), NA())</f>
        <v>390</v>
      </c>
    </row>
    <row r="19" spans="1:5" x14ac:dyDescent="0.25">
      <c r="A19" s="1">
        <f>INDEX('Daily PEF'!$C$4:$BD$4, 1,FLOOR((ROW()/2),1))</f>
        <v>43154</v>
      </c>
      <c r="B19" s="13">
        <v>8.75</v>
      </c>
      <c r="C19" s="2">
        <f t="shared" ref="C19" si="15">A19+0.75</f>
        <v>43154.75</v>
      </c>
      <c r="D19">
        <f>INDEX('Daily PEF'!$C$5:$BD$6, 2,FLOOR((ROW()-1)/2,1))</f>
        <v>400</v>
      </c>
      <c r="E19">
        <f>IF(INDEX('Daily PEF'!$C$5:$BD$6, 2,FLOOR((ROW()-1)/2,1)) &lt;&gt; "", INDEX('Daily PEF'!$C$5:$BD$6, 2,FLOOR((ROW()-1)/2,1)), NA())</f>
        <v>400</v>
      </c>
    </row>
    <row r="20" spans="1:5" x14ac:dyDescent="0.25">
      <c r="A20" s="1">
        <f>INDEX('Daily PEF'!$C$4:$BD$4, 1,FLOOR((ROW()/2),1))</f>
        <v>43155</v>
      </c>
      <c r="B20" s="13">
        <v>9.25</v>
      </c>
      <c r="C20" s="2">
        <f t="shared" ref="C20" si="16">A20+0.25</f>
        <v>43155.25</v>
      </c>
      <c r="D20">
        <f>INDEX('Daily PEF'!$C$5:$BD$6, 1,FLOOR(ROW()/2,1))</f>
        <v>400</v>
      </c>
      <c r="E20">
        <f>IF(INDEX('Daily PEF'!$C$5:$BD$6, 1,FLOOR(ROW()/2,1)) &lt;&gt; "", INDEX('Daily PEF'!$C$5:$BD$6, 1,FLOOR(ROW()/2,1)), NA())</f>
        <v>400</v>
      </c>
    </row>
    <row r="21" spans="1:5" x14ac:dyDescent="0.25">
      <c r="A21" s="1">
        <f>INDEX('Daily PEF'!$C$4:$BD$4, 1,FLOOR((ROW()/2),1))</f>
        <v>43155</v>
      </c>
      <c r="B21" s="13">
        <v>9.75</v>
      </c>
      <c r="C21" s="2">
        <f t="shared" ref="C21" si="17">A21+0.75</f>
        <v>43155.75</v>
      </c>
      <c r="D21">
        <f>INDEX('Daily PEF'!$C$5:$BD$6, 2,FLOOR((ROW()-1)/2,1))</f>
        <v>420</v>
      </c>
      <c r="E21">
        <f>IF(INDEX('Daily PEF'!$C$5:$BD$6, 2,FLOOR((ROW()-1)/2,1)) &lt;&gt; "", INDEX('Daily PEF'!$C$5:$BD$6, 2,FLOOR((ROW()-1)/2,1)), NA())</f>
        <v>420</v>
      </c>
    </row>
    <row r="22" spans="1:5" x14ac:dyDescent="0.25">
      <c r="A22" s="1">
        <f>INDEX('Daily PEF'!$C$4:$BD$4, 1,FLOOR((ROW()/2),1))</f>
        <v>43156</v>
      </c>
      <c r="B22" s="13">
        <v>10.25</v>
      </c>
      <c r="C22" s="2">
        <f t="shared" ref="C22" si="18">A22+0.25</f>
        <v>43156.25</v>
      </c>
      <c r="D22">
        <f>INDEX('Daily PEF'!$C$5:$BD$6, 1,FLOOR(ROW()/2,1))</f>
        <v>340</v>
      </c>
      <c r="E22">
        <f>IF(INDEX('Daily PEF'!$C$5:$BD$6, 1,FLOOR(ROW()/2,1)) &lt;&gt; "", INDEX('Daily PEF'!$C$5:$BD$6, 1,FLOOR(ROW()/2,1)), NA())</f>
        <v>340</v>
      </c>
    </row>
    <row r="23" spans="1:5" x14ac:dyDescent="0.25">
      <c r="A23" s="1">
        <f>INDEX('Daily PEF'!$C$4:$BD$4, 1,FLOOR((ROW()/2),1))</f>
        <v>43156</v>
      </c>
      <c r="B23" s="13">
        <v>10.75</v>
      </c>
      <c r="C23" s="2">
        <f t="shared" ref="C23" si="19">A23+0.75</f>
        <v>43156.75</v>
      </c>
      <c r="D23">
        <f>INDEX('Daily PEF'!$C$5:$BD$6, 2,FLOOR((ROW()-1)/2,1))</f>
        <v>430</v>
      </c>
      <c r="E23">
        <f>IF(INDEX('Daily PEF'!$C$5:$BD$6, 2,FLOOR((ROW()-1)/2,1)) &lt;&gt; "", INDEX('Daily PEF'!$C$5:$BD$6, 2,FLOOR((ROW()-1)/2,1)), NA())</f>
        <v>430</v>
      </c>
    </row>
    <row r="24" spans="1:5" x14ac:dyDescent="0.25">
      <c r="A24" s="1">
        <f>INDEX('Daily PEF'!$C$4:$BD$4, 1,FLOOR((ROW()/2),1))</f>
        <v>43157</v>
      </c>
      <c r="B24" s="13">
        <v>11.25</v>
      </c>
      <c r="C24" s="2">
        <f t="shared" ref="C24" si="20">A24+0.25</f>
        <v>43157.25</v>
      </c>
      <c r="D24">
        <f>INDEX('Daily PEF'!$C$5:$BD$6, 1,FLOOR(ROW()/2,1))</f>
        <v>410</v>
      </c>
      <c r="E24">
        <f>IF(INDEX('Daily PEF'!$C$5:$BD$6, 1,FLOOR(ROW()/2,1)) &lt;&gt; "", INDEX('Daily PEF'!$C$5:$BD$6, 1,FLOOR(ROW()/2,1)), NA())</f>
        <v>410</v>
      </c>
    </row>
    <row r="25" spans="1:5" x14ac:dyDescent="0.25">
      <c r="A25" s="1">
        <f>INDEX('Daily PEF'!$C$4:$BD$4, 1,FLOOR((ROW()/2),1))</f>
        <v>43157</v>
      </c>
      <c r="B25" s="13">
        <v>11.75</v>
      </c>
      <c r="C25" s="2">
        <f t="shared" ref="C25" si="21">A25+0.75</f>
        <v>43157.75</v>
      </c>
      <c r="D25">
        <f>INDEX('Daily PEF'!$C$5:$BD$6, 2,FLOOR((ROW()-1)/2,1))</f>
        <v>470</v>
      </c>
      <c r="E25">
        <f>IF(INDEX('Daily PEF'!$C$5:$BD$6, 2,FLOOR((ROW()-1)/2,1)) &lt;&gt; "", INDEX('Daily PEF'!$C$5:$BD$6, 2,FLOOR((ROW()-1)/2,1)), NA())</f>
        <v>470</v>
      </c>
    </row>
    <row r="26" spans="1:5" x14ac:dyDescent="0.25">
      <c r="A26" s="1">
        <f>INDEX('Daily PEF'!$C$4:$BD$4, 1,FLOOR((ROW()/2),1))</f>
        <v>43158</v>
      </c>
      <c r="B26" s="13">
        <v>12.25</v>
      </c>
      <c r="C26" s="2">
        <f t="shared" ref="C26" si="22">A26+0.25</f>
        <v>43158.25</v>
      </c>
      <c r="D26">
        <f>INDEX('Daily PEF'!$C$5:$BD$6, 1,FLOOR(ROW()/2,1))</f>
        <v>410</v>
      </c>
      <c r="E26">
        <f>IF(INDEX('Daily PEF'!$C$5:$BD$6, 1,FLOOR(ROW()/2,1)) &lt;&gt; "", INDEX('Daily PEF'!$C$5:$BD$6, 1,FLOOR(ROW()/2,1)), NA())</f>
        <v>410</v>
      </c>
    </row>
    <row r="27" spans="1:5" x14ac:dyDescent="0.25">
      <c r="A27" s="1">
        <f>INDEX('Daily PEF'!$C$4:$BD$4, 1,FLOOR((ROW()/2),1))</f>
        <v>43158</v>
      </c>
      <c r="B27" s="13">
        <v>12.75</v>
      </c>
      <c r="C27" s="2">
        <f t="shared" ref="C27" si="23">A27+0.75</f>
        <v>43158.75</v>
      </c>
      <c r="D27">
        <f>INDEX('Daily PEF'!$C$5:$BD$6, 2,FLOOR((ROW()-1)/2,1))</f>
        <v>440</v>
      </c>
      <c r="E27">
        <f>IF(INDEX('Daily PEF'!$C$5:$BD$6, 2,FLOOR((ROW()-1)/2,1)) &lt;&gt; "", INDEX('Daily PEF'!$C$5:$BD$6, 2,FLOOR((ROW()-1)/2,1)), NA())</f>
        <v>440</v>
      </c>
    </row>
    <row r="28" spans="1:5" x14ac:dyDescent="0.25">
      <c r="A28" s="1">
        <f>INDEX('Daily PEF'!$C$4:$BD$4, 1,FLOOR((ROW()/2),1))</f>
        <v>43159</v>
      </c>
      <c r="B28" s="13">
        <v>13.25</v>
      </c>
      <c r="C28" s="2">
        <f t="shared" ref="C28" si="24">A28+0.25</f>
        <v>43159.25</v>
      </c>
      <c r="D28">
        <f>INDEX('Daily PEF'!$C$5:$BD$6, 1,FLOOR(ROW()/2,1))</f>
        <v>380</v>
      </c>
      <c r="E28">
        <f>IF(INDEX('Daily PEF'!$C$5:$BD$6, 1,FLOOR(ROW()/2,1)) &lt;&gt; "", INDEX('Daily PEF'!$C$5:$BD$6, 1,FLOOR(ROW()/2,1)), NA())</f>
        <v>380</v>
      </c>
    </row>
    <row r="29" spans="1:5" x14ac:dyDescent="0.25">
      <c r="A29" s="1">
        <f>INDEX('Daily PEF'!$C$4:$BD$4, 1,FLOOR((ROW()/2),1))</f>
        <v>43159</v>
      </c>
      <c r="B29" s="13">
        <v>13.75</v>
      </c>
      <c r="C29" s="2">
        <f t="shared" ref="C29" si="25">A29+0.75</f>
        <v>43159.75</v>
      </c>
      <c r="D29">
        <f>INDEX('Daily PEF'!$C$5:$BD$6, 2,FLOOR((ROW()-1)/2,1))</f>
        <v>470</v>
      </c>
      <c r="E29">
        <f>IF(INDEX('Daily PEF'!$C$5:$BD$6, 2,FLOOR((ROW()-1)/2,1)) &lt;&gt; "", INDEX('Daily PEF'!$C$5:$BD$6, 2,FLOOR((ROW()-1)/2,1)), NA())</f>
        <v>470</v>
      </c>
    </row>
    <row r="30" spans="1:5" x14ac:dyDescent="0.25">
      <c r="A30" s="1">
        <f>INDEX('Daily PEF'!$C$4:$BD$4, 1,FLOOR((ROW()/2),1))</f>
        <v>43160</v>
      </c>
      <c r="B30" s="13">
        <v>14.25</v>
      </c>
      <c r="C30" s="2">
        <f t="shared" ref="C30" si="26">A30+0.25</f>
        <v>43160.25</v>
      </c>
      <c r="D30">
        <f>INDEX('Daily PEF'!$C$5:$BD$6, 1,FLOOR(ROW()/2,1))</f>
        <v>380</v>
      </c>
      <c r="E30">
        <f>IF(INDEX('Daily PEF'!$C$5:$BD$6, 1,FLOOR(ROW()/2,1)) &lt;&gt; "", INDEX('Daily PEF'!$C$5:$BD$6, 1,FLOOR(ROW()/2,1)), NA())</f>
        <v>380</v>
      </c>
    </row>
    <row r="31" spans="1:5" x14ac:dyDescent="0.25">
      <c r="A31" s="1">
        <f>INDEX('Daily PEF'!$C$4:$BD$4, 1,FLOOR((ROW()/2),1))</f>
        <v>43160</v>
      </c>
      <c r="B31" s="13">
        <v>14.75</v>
      </c>
      <c r="C31" s="2">
        <f t="shared" ref="C31" si="27">A31+0.75</f>
        <v>43160.75</v>
      </c>
      <c r="D31">
        <f>INDEX('Daily PEF'!$C$5:$BD$6, 2,FLOOR((ROW()-1)/2,1))</f>
        <v>400</v>
      </c>
      <c r="E31">
        <f>IF(INDEX('Daily PEF'!$C$5:$BD$6, 2,FLOOR((ROW()-1)/2,1)) &lt;&gt; "", INDEX('Daily PEF'!$C$5:$BD$6, 2,FLOOR((ROW()-1)/2,1)), NA())</f>
        <v>400</v>
      </c>
    </row>
    <row r="32" spans="1:5" x14ac:dyDescent="0.25">
      <c r="A32" s="1">
        <f>INDEX('Daily PEF'!$C$4:$BD$4, 1,FLOOR((ROW()/2),1))</f>
        <v>43161</v>
      </c>
      <c r="B32" s="13">
        <v>15.25</v>
      </c>
      <c r="C32" s="2">
        <f t="shared" ref="C32" si="28">A32+0.25</f>
        <v>43161.25</v>
      </c>
      <c r="D32">
        <f>INDEX('Daily PEF'!$C$5:$BD$6, 1,FLOOR(ROW()/2,1))</f>
        <v>370</v>
      </c>
      <c r="E32">
        <f>IF(INDEX('Daily PEF'!$C$5:$BD$6, 1,FLOOR(ROW()/2,1)) &lt;&gt; "", INDEX('Daily PEF'!$C$5:$BD$6, 1,FLOOR(ROW()/2,1)), NA())</f>
        <v>370</v>
      </c>
    </row>
    <row r="33" spans="1:5" x14ac:dyDescent="0.25">
      <c r="A33" s="1">
        <f>INDEX('Daily PEF'!$C$4:$BD$4, 1,FLOOR((ROW()/2),1))</f>
        <v>43161</v>
      </c>
      <c r="B33" s="13">
        <v>15.75</v>
      </c>
      <c r="C33" s="2">
        <f t="shared" ref="C33" si="29">A33+0.75</f>
        <v>43161.75</v>
      </c>
      <c r="D33">
        <f>INDEX('Daily PEF'!$C$5:$BD$6, 2,FLOOR((ROW()-1)/2,1))</f>
        <v>430</v>
      </c>
      <c r="E33">
        <f>IF(INDEX('Daily PEF'!$C$5:$BD$6, 2,FLOOR((ROW()-1)/2,1)) &lt;&gt; "", INDEX('Daily PEF'!$C$5:$BD$6, 2,FLOOR((ROW()-1)/2,1)), NA())</f>
        <v>430</v>
      </c>
    </row>
    <row r="34" spans="1:5" x14ac:dyDescent="0.25">
      <c r="A34" s="1">
        <f>INDEX('Daily PEF'!$C$4:$BD$4, 1,FLOOR((ROW()/2),1))</f>
        <v>43162</v>
      </c>
      <c r="B34" s="13">
        <v>16.25</v>
      </c>
      <c r="C34" s="2">
        <f t="shared" ref="C34" si="30">A34+0.25</f>
        <v>43162.25</v>
      </c>
      <c r="D34">
        <f>INDEX('Daily PEF'!$C$5:$BD$6, 1,FLOOR(ROW()/2,1))</f>
        <v>370</v>
      </c>
      <c r="E34">
        <f>IF(INDEX('Daily PEF'!$C$5:$BD$6, 1,FLOOR(ROW()/2,1)) &lt;&gt; "", INDEX('Daily PEF'!$C$5:$BD$6, 1,FLOOR(ROW()/2,1)), NA())</f>
        <v>370</v>
      </c>
    </row>
    <row r="35" spans="1:5" x14ac:dyDescent="0.25">
      <c r="A35" s="1">
        <f>INDEX('Daily PEF'!$C$4:$BD$4, 1,FLOOR((ROW()/2),1))</f>
        <v>43162</v>
      </c>
      <c r="B35" s="13">
        <v>16.75</v>
      </c>
      <c r="C35" s="2">
        <f t="shared" ref="C35" si="31">A35+0.75</f>
        <v>43162.75</v>
      </c>
      <c r="D35">
        <f>INDEX('Daily PEF'!$C$5:$BD$6, 2,FLOOR((ROW()-1)/2,1))</f>
        <v>400</v>
      </c>
      <c r="E35">
        <f>IF(INDEX('Daily PEF'!$C$5:$BD$6, 2,FLOOR((ROW()-1)/2,1)) &lt;&gt; "", INDEX('Daily PEF'!$C$5:$BD$6, 2,FLOOR((ROW()-1)/2,1)), NA())</f>
        <v>400</v>
      </c>
    </row>
    <row r="36" spans="1:5" x14ac:dyDescent="0.25">
      <c r="A36" s="1">
        <f>INDEX('Daily PEF'!$C$4:$BD$4, 1,FLOOR((ROW()/2),1))</f>
        <v>43163</v>
      </c>
      <c r="B36" s="13">
        <v>17.25</v>
      </c>
      <c r="C36" s="2">
        <f t="shared" ref="C36" si="32">A36+0.25</f>
        <v>43163.25</v>
      </c>
      <c r="D36">
        <f>INDEX('Daily PEF'!$C$5:$BD$6, 1,FLOOR(ROW()/2,1))</f>
        <v>370</v>
      </c>
      <c r="E36">
        <f>IF(INDEX('Daily PEF'!$C$5:$BD$6, 1,FLOOR(ROW()/2,1)) &lt;&gt; "", INDEX('Daily PEF'!$C$5:$BD$6, 1,FLOOR(ROW()/2,1)), NA())</f>
        <v>370</v>
      </c>
    </row>
    <row r="37" spans="1:5" x14ac:dyDescent="0.25">
      <c r="A37" s="1">
        <f>INDEX('Daily PEF'!$C$4:$BD$4, 1,FLOOR((ROW()/2),1))</f>
        <v>43163</v>
      </c>
      <c r="B37" s="13">
        <v>17.75</v>
      </c>
      <c r="C37" s="2">
        <f t="shared" ref="C37" si="33">A37+0.75</f>
        <v>43163.75</v>
      </c>
      <c r="D37">
        <f>INDEX('Daily PEF'!$C$5:$BD$6, 2,FLOOR((ROW()-1)/2,1))</f>
        <v>370</v>
      </c>
      <c r="E37">
        <f>IF(INDEX('Daily PEF'!$C$5:$BD$6, 2,FLOOR((ROW()-1)/2,1)) &lt;&gt; "", INDEX('Daily PEF'!$C$5:$BD$6, 2,FLOOR((ROW()-1)/2,1)), NA())</f>
        <v>370</v>
      </c>
    </row>
    <row r="38" spans="1:5" x14ac:dyDescent="0.25">
      <c r="A38" s="1">
        <f>INDEX('Daily PEF'!$C$4:$BD$4, 1,FLOOR((ROW()/2),1))</f>
        <v>43164</v>
      </c>
      <c r="B38" s="13">
        <v>18.25</v>
      </c>
      <c r="C38" s="2">
        <f t="shared" ref="C38" si="34">A38+0.25</f>
        <v>43164.25</v>
      </c>
      <c r="D38">
        <f>INDEX('Daily PEF'!$C$5:$BD$6, 1,FLOOR(ROW()/2,1))</f>
        <v>380</v>
      </c>
      <c r="E38">
        <f>IF(INDEX('Daily PEF'!$C$5:$BD$6, 1,FLOOR(ROW()/2,1)) &lt;&gt; "", INDEX('Daily PEF'!$C$5:$BD$6, 1,FLOOR(ROW()/2,1)), NA())</f>
        <v>380</v>
      </c>
    </row>
    <row r="39" spans="1:5" x14ac:dyDescent="0.25">
      <c r="A39" s="1">
        <f>INDEX('Daily PEF'!$C$4:$BD$4, 1,FLOOR((ROW()/2),1))</f>
        <v>43164</v>
      </c>
      <c r="B39" s="13">
        <v>18.75</v>
      </c>
      <c r="C39" s="2">
        <f t="shared" ref="C39" si="35">A39+0.75</f>
        <v>43164.75</v>
      </c>
      <c r="D39">
        <f>INDEX('Daily PEF'!$C$5:$BD$6, 2,FLOOR((ROW()-1)/2,1))</f>
        <v>410</v>
      </c>
      <c r="E39">
        <f>IF(INDEX('Daily PEF'!$C$5:$BD$6, 2,FLOOR((ROW()-1)/2,1)) &lt;&gt; "", INDEX('Daily PEF'!$C$5:$BD$6, 2,FLOOR((ROW()-1)/2,1)), NA())</f>
        <v>410</v>
      </c>
    </row>
    <row r="40" spans="1:5" x14ac:dyDescent="0.25">
      <c r="A40" s="1">
        <f>INDEX('Daily PEF'!$C$4:$BD$4, 1,FLOOR((ROW()/2),1))</f>
        <v>43165</v>
      </c>
      <c r="B40" s="13">
        <v>18.25</v>
      </c>
      <c r="C40" s="2">
        <f t="shared" ref="C40" si="36">A40+0.25</f>
        <v>43165.25</v>
      </c>
      <c r="D40">
        <f>INDEX('Daily PEF'!$C$5:$BD$6, 1,FLOOR(ROW()/2,1))</f>
        <v>390</v>
      </c>
      <c r="E40">
        <f>IF(INDEX('Daily PEF'!$C$5:$BD$6, 1,FLOOR(ROW()/2,1)) &lt;&gt; "", INDEX('Daily PEF'!$C$5:$BD$6, 1,FLOOR(ROW()/2,1)), NA())</f>
        <v>390</v>
      </c>
    </row>
    <row r="41" spans="1:5" x14ac:dyDescent="0.25">
      <c r="A41" s="1">
        <f>INDEX('Daily PEF'!$C$4:$BD$4, 1,FLOOR((ROW()/2),1))</f>
        <v>43165</v>
      </c>
      <c r="B41" s="13">
        <v>18.75</v>
      </c>
      <c r="C41" s="2">
        <f t="shared" ref="C41" si="37">A41+0.75</f>
        <v>43165.75</v>
      </c>
      <c r="D41">
        <f>INDEX('Daily PEF'!$C$5:$BD$6, 2,FLOOR((ROW()-1)/2,1))</f>
        <v>420</v>
      </c>
      <c r="E41">
        <f>IF(INDEX('Daily PEF'!$C$5:$BD$6, 2,FLOOR((ROW()-1)/2,1)) &lt;&gt; "", INDEX('Daily PEF'!$C$5:$BD$6, 2,FLOOR((ROW()-1)/2,1)), NA())</f>
        <v>420</v>
      </c>
    </row>
    <row r="42" spans="1:5" x14ac:dyDescent="0.25">
      <c r="A42" s="1">
        <f>INDEX('Daily PEF'!$C$4:$BD$4, 1,FLOOR((ROW()/2),1))</f>
        <v>43166</v>
      </c>
      <c r="B42" s="13">
        <v>18.25</v>
      </c>
      <c r="C42" s="2">
        <f t="shared" ref="C42" si="38">A42+0.25</f>
        <v>43166.25</v>
      </c>
      <c r="D42">
        <f>INDEX('Daily PEF'!$C$5:$BD$6, 1,FLOOR(ROW()/2,1))</f>
        <v>400</v>
      </c>
      <c r="E42">
        <f>IF(INDEX('Daily PEF'!$C$5:$BD$6, 1,FLOOR(ROW()/2,1)) &lt;&gt; "", INDEX('Daily PEF'!$C$5:$BD$6, 1,FLOOR(ROW()/2,1)), NA())</f>
        <v>400</v>
      </c>
    </row>
    <row r="43" spans="1:5" x14ac:dyDescent="0.25">
      <c r="A43" s="1">
        <f>INDEX('Daily PEF'!$C$4:$BD$4, 1,FLOOR((ROW()/2),1))</f>
        <v>43166</v>
      </c>
      <c r="B43" s="13">
        <v>18.75</v>
      </c>
      <c r="C43" s="2">
        <f t="shared" ref="C43" si="39">A43+0.75</f>
        <v>43166.75</v>
      </c>
      <c r="D43">
        <f>INDEX('Daily PEF'!$C$5:$BD$6, 2,FLOOR((ROW()-1)/2,1))</f>
        <v>490</v>
      </c>
      <c r="E43">
        <f>IF(INDEX('Daily PEF'!$C$5:$BD$6, 2,FLOOR((ROW()-1)/2,1)) &lt;&gt; "", INDEX('Daily PEF'!$C$5:$BD$6, 2,FLOOR((ROW()-1)/2,1)), NA())</f>
        <v>490</v>
      </c>
    </row>
    <row r="44" spans="1:5" x14ac:dyDescent="0.25">
      <c r="A44" s="1">
        <f>INDEX('Daily PEF'!$C$4:$BD$4, 1,FLOOR((ROW()/2),1))</f>
        <v>43167</v>
      </c>
      <c r="B44" s="13">
        <v>18.25</v>
      </c>
      <c r="C44" s="2">
        <f t="shared" ref="C44" si="40">A44+0.25</f>
        <v>43167.25</v>
      </c>
      <c r="D44">
        <f>INDEX('Daily PEF'!$C$5:$BD$6, 1,FLOOR(ROW()/2,1))</f>
        <v>410</v>
      </c>
      <c r="E44">
        <f>IF(INDEX('Daily PEF'!$C$5:$BD$6, 1,FLOOR(ROW()/2,1)) &lt;&gt; "", INDEX('Daily PEF'!$C$5:$BD$6, 1,FLOOR(ROW()/2,1)), NA())</f>
        <v>410</v>
      </c>
    </row>
    <row r="45" spans="1:5" x14ac:dyDescent="0.25">
      <c r="A45" s="1">
        <f>INDEX('Daily PEF'!$C$4:$BD$4, 1,FLOOR((ROW()/2),1))</f>
        <v>43167</v>
      </c>
      <c r="B45" s="13">
        <v>18.75</v>
      </c>
      <c r="C45" s="2">
        <f t="shared" ref="C45" si="41">A45+0.75</f>
        <v>43167.75</v>
      </c>
      <c r="D45">
        <f>INDEX('Daily PEF'!$C$5:$BD$6, 2,FLOOR((ROW()-1)/2,1))</f>
        <v>450</v>
      </c>
      <c r="E45">
        <f>IF(INDEX('Daily PEF'!$C$5:$BD$6, 2,FLOOR((ROW()-1)/2,1)) &lt;&gt; "", INDEX('Daily PEF'!$C$5:$BD$6, 2,FLOOR((ROW()-1)/2,1)), NA())</f>
        <v>450</v>
      </c>
    </row>
    <row r="46" spans="1:5" x14ac:dyDescent="0.25">
      <c r="A46" s="1">
        <f>INDEX('Daily PEF'!$C$4:$BD$4, 1,FLOOR((ROW()/2),1))</f>
        <v>43168</v>
      </c>
      <c r="B46" s="13">
        <v>18.25</v>
      </c>
      <c r="C46" s="2">
        <f t="shared" ref="C46" si="42">A46+0.25</f>
        <v>43168.25</v>
      </c>
      <c r="D46">
        <f>INDEX('Daily PEF'!$C$5:$BD$6, 1,FLOOR(ROW()/2,1))</f>
        <v>390</v>
      </c>
      <c r="E46">
        <f>IF(INDEX('Daily PEF'!$C$5:$BD$6, 1,FLOOR(ROW()/2,1)) &lt;&gt; "", INDEX('Daily PEF'!$C$5:$BD$6, 1,FLOOR(ROW()/2,1)), NA())</f>
        <v>390</v>
      </c>
    </row>
    <row r="47" spans="1:5" x14ac:dyDescent="0.25">
      <c r="A47" s="1">
        <f>INDEX('Daily PEF'!$C$4:$BD$4, 1,FLOOR((ROW()/2),1))</f>
        <v>43168</v>
      </c>
      <c r="B47" s="13">
        <v>18.75</v>
      </c>
      <c r="C47" s="2">
        <f t="shared" ref="C47" si="43">A47+0.75</f>
        <v>43168.75</v>
      </c>
      <c r="D47">
        <f>INDEX('Daily PEF'!$C$5:$BD$6, 2,FLOOR((ROW()-1)/2,1))</f>
        <v>380</v>
      </c>
      <c r="E47">
        <f>IF(INDEX('Daily PEF'!$C$5:$BD$6, 2,FLOOR((ROW()-1)/2,1)) &lt;&gt; "", INDEX('Daily PEF'!$C$5:$BD$6, 2,FLOOR((ROW()-1)/2,1)), NA())</f>
        <v>380</v>
      </c>
    </row>
    <row r="48" spans="1:5" x14ac:dyDescent="0.25">
      <c r="A48" s="1">
        <f>INDEX('Daily PEF'!$C$4:$BD$4, 1,FLOOR((ROW()/2),1))</f>
        <v>43169</v>
      </c>
      <c r="B48" s="13">
        <v>18.25</v>
      </c>
      <c r="C48" s="2">
        <f t="shared" ref="C48" si="44">A48+0.25</f>
        <v>43169.25</v>
      </c>
      <c r="D48">
        <f>INDEX('Daily PEF'!$C$5:$BD$6, 1,FLOOR(ROW()/2,1))</f>
        <v>390</v>
      </c>
      <c r="E48">
        <f>IF(INDEX('Daily PEF'!$C$5:$BD$6, 1,FLOOR(ROW()/2,1)) &lt;&gt; "", INDEX('Daily PEF'!$C$5:$BD$6, 1,FLOOR(ROW()/2,1)), NA())</f>
        <v>390</v>
      </c>
    </row>
    <row r="49" spans="1:5" x14ac:dyDescent="0.25">
      <c r="A49" s="1">
        <f>INDEX('Daily PEF'!$C$4:$BD$4, 1,FLOOR((ROW()/2),1))</f>
        <v>43169</v>
      </c>
      <c r="B49" s="13">
        <v>18.75</v>
      </c>
      <c r="C49" s="2">
        <f t="shared" ref="C49" si="45">A49+0.75</f>
        <v>43169.75</v>
      </c>
      <c r="D49">
        <f>INDEX('Daily PEF'!$C$5:$BD$6, 2,FLOOR((ROW()-1)/2,1))</f>
        <v>350</v>
      </c>
      <c r="E49">
        <f>IF(INDEX('Daily PEF'!$C$5:$BD$6, 2,FLOOR((ROW()-1)/2,1)) &lt;&gt; "", INDEX('Daily PEF'!$C$5:$BD$6, 2,FLOOR((ROW()-1)/2,1)), NA())</f>
        <v>350</v>
      </c>
    </row>
    <row r="50" spans="1:5" x14ac:dyDescent="0.25">
      <c r="A50" s="1">
        <f>INDEX('Daily PEF'!$C$4:$BD$4, 1,FLOOR((ROW()/2),1))</f>
        <v>43170</v>
      </c>
      <c r="B50" s="13">
        <v>18.25</v>
      </c>
      <c r="C50" s="2">
        <f t="shared" ref="C50" si="46">A50+0.25</f>
        <v>43170.25</v>
      </c>
      <c r="D50">
        <f>INDEX('Daily PEF'!$C$5:$BD$6, 1,FLOOR(ROW()/2,1))</f>
        <v>400</v>
      </c>
      <c r="E50">
        <f>IF(INDEX('Daily PEF'!$C$5:$BD$6, 1,FLOOR(ROW()/2,1)) &lt;&gt; "", INDEX('Daily PEF'!$C$5:$BD$6, 1,FLOOR(ROW()/2,1)), NA())</f>
        <v>400</v>
      </c>
    </row>
    <row r="51" spans="1:5" x14ac:dyDescent="0.25">
      <c r="A51" s="1">
        <f>INDEX('Daily PEF'!$C$4:$BD$4, 1,FLOOR((ROW()/2),1))</f>
        <v>43170</v>
      </c>
      <c r="B51" s="13">
        <v>18.75</v>
      </c>
      <c r="C51" s="2">
        <f t="shared" ref="C51" si="47">A51+0.75</f>
        <v>43170.75</v>
      </c>
      <c r="D51">
        <f>INDEX('Daily PEF'!$C$5:$BD$6, 2,FLOOR((ROW()-1)/2,1))</f>
        <v>380</v>
      </c>
      <c r="E51">
        <f>IF(INDEX('Daily PEF'!$C$5:$BD$6, 2,FLOOR((ROW()-1)/2,1)) &lt;&gt; "", INDEX('Daily PEF'!$C$5:$BD$6, 2,FLOOR((ROW()-1)/2,1)), NA())</f>
        <v>380</v>
      </c>
    </row>
    <row r="52" spans="1:5" x14ac:dyDescent="0.25">
      <c r="A52" s="1">
        <f>INDEX('Daily PEF'!$C$4:$BD$4, 1,FLOOR((ROW()/2),1))</f>
        <v>43171</v>
      </c>
      <c r="B52" s="13">
        <v>18.25</v>
      </c>
      <c r="C52" s="2">
        <f t="shared" ref="C52" si="48">A52+0.25</f>
        <v>43171.25</v>
      </c>
      <c r="D52">
        <f>INDEX('Daily PEF'!$C$5:$BD$6, 1,FLOOR(ROW()/2,1))</f>
        <v>400</v>
      </c>
      <c r="E52">
        <f>IF(INDEX('Daily PEF'!$C$5:$BD$6, 1,FLOOR(ROW()/2,1)) &lt;&gt; "", INDEX('Daily PEF'!$C$5:$BD$6, 1,FLOOR(ROW()/2,1)), NA())</f>
        <v>400</v>
      </c>
    </row>
    <row r="53" spans="1:5" x14ac:dyDescent="0.25">
      <c r="A53" s="1">
        <f>INDEX('Daily PEF'!$C$4:$BD$4, 1,FLOOR((ROW()/2),1))</f>
        <v>43171</v>
      </c>
      <c r="B53" s="13">
        <v>18.75</v>
      </c>
      <c r="C53" s="2">
        <f t="shared" ref="C53" si="49">A53+0.75</f>
        <v>43171.75</v>
      </c>
      <c r="D53">
        <f>INDEX('Daily PEF'!$C$5:$BD$6, 2,FLOOR((ROW()-1)/2,1))</f>
        <v>460</v>
      </c>
      <c r="E53">
        <f>IF(INDEX('Daily PEF'!$C$5:$BD$6, 2,FLOOR((ROW()-1)/2,1)) &lt;&gt; "", INDEX('Daily PEF'!$C$5:$BD$6, 2,FLOOR((ROW()-1)/2,1)), NA())</f>
        <v>460</v>
      </c>
    </row>
    <row r="54" spans="1:5" x14ac:dyDescent="0.25">
      <c r="A54" s="1">
        <f>INDEX('Daily PEF'!$C$4:$BD$4, 1,FLOOR((ROW()/2),1))</f>
        <v>43172</v>
      </c>
      <c r="B54" s="13">
        <v>18.25</v>
      </c>
      <c r="C54" s="2">
        <f t="shared" ref="C54" si="50">A54+0.25</f>
        <v>43172.25</v>
      </c>
      <c r="D54">
        <f>INDEX('Daily PEF'!$C$5:$BD$6, 1,FLOOR(ROW()/2,1))</f>
        <v>400</v>
      </c>
      <c r="E54">
        <f>IF(INDEX('Daily PEF'!$C$5:$BD$6, 1,FLOOR(ROW()/2,1)) &lt;&gt; "", INDEX('Daily PEF'!$C$5:$BD$6, 1,FLOOR(ROW()/2,1)), NA())</f>
        <v>400</v>
      </c>
    </row>
    <row r="55" spans="1:5" x14ac:dyDescent="0.25">
      <c r="A55" s="1">
        <f>INDEX('Daily PEF'!$C$4:$BD$4, 1,FLOOR((ROW()/2),1))</f>
        <v>43172</v>
      </c>
      <c r="B55" s="13">
        <v>18.75</v>
      </c>
      <c r="C55" s="2">
        <f t="shared" ref="C55" si="51">A55+0.75</f>
        <v>43172.75</v>
      </c>
      <c r="D55">
        <f>INDEX('Daily PEF'!$C$5:$BD$6, 2,FLOOR((ROW()-1)/2,1))</f>
        <v>450</v>
      </c>
      <c r="E55">
        <f>IF(INDEX('Daily PEF'!$C$5:$BD$6, 2,FLOOR((ROW()-1)/2,1)) &lt;&gt; "", INDEX('Daily PEF'!$C$5:$BD$6, 2,FLOOR((ROW()-1)/2,1)), NA())</f>
        <v>450</v>
      </c>
    </row>
    <row r="56" spans="1:5" x14ac:dyDescent="0.25">
      <c r="A56" s="1">
        <f>INDEX('Daily PEF'!$C$4:$BD$4, 1,FLOOR((ROW()/2),1))</f>
        <v>43173</v>
      </c>
      <c r="B56" s="13">
        <v>18.25</v>
      </c>
      <c r="C56" s="2">
        <f t="shared" ref="C56" si="52">A56+0.25</f>
        <v>43173.25</v>
      </c>
      <c r="D56">
        <f>INDEX('Daily PEF'!$C$5:$BD$6, 1,FLOOR(ROW()/2,1))</f>
        <v>420</v>
      </c>
      <c r="E56">
        <f>IF(INDEX('Daily PEF'!$C$5:$BD$6, 1,FLOOR(ROW()/2,1)) &lt;&gt; "", INDEX('Daily PEF'!$C$5:$BD$6, 1,FLOOR(ROW()/2,1)), NA())</f>
        <v>420</v>
      </c>
    </row>
    <row r="57" spans="1:5" x14ac:dyDescent="0.25">
      <c r="A57" s="1">
        <f>INDEX('Daily PEF'!$C$4:$BD$4, 1,FLOOR((ROW()/2),1))</f>
        <v>43173</v>
      </c>
      <c r="B57" s="13">
        <v>18.75</v>
      </c>
      <c r="C57" s="2">
        <f t="shared" ref="C57" si="53">A57+0.75</f>
        <v>43173.75</v>
      </c>
      <c r="D57">
        <f>INDEX('Daily PEF'!$C$5:$BD$6, 2,FLOOR((ROW()-1)/2,1))</f>
        <v>440</v>
      </c>
      <c r="E57">
        <f>IF(INDEX('Daily PEF'!$C$5:$BD$6, 2,FLOOR((ROW()-1)/2,1)) &lt;&gt; "", INDEX('Daily PEF'!$C$5:$BD$6, 2,FLOOR((ROW()-1)/2,1)), NA())</f>
        <v>440</v>
      </c>
    </row>
    <row r="58" spans="1:5" x14ac:dyDescent="0.25">
      <c r="A58" s="1">
        <f>INDEX('Daily PEF'!$C$4:$BD$4, 1,FLOOR((ROW()/2),1))</f>
        <v>43174</v>
      </c>
      <c r="B58" s="13">
        <v>18.25</v>
      </c>
      <c r="C58" s="2">
        <f t="shared" ref="C58" si="54">A58+0.25</f>
        <v>43174.25</v>
      </c>
      <c r="D58">
        <f>INDEX('Daily PEF'!$C$5:$BD$6, 1,FLOOR(ROW()/2,1))</f>
        <v>0</v>
      </c>
      <c r="E58" t="e">
        <f>IF(INDEX('Daily PEF'!$C$5:$BD$6, 1,FLOOR(ROW()/2,1)) &lt;&gt; "", INDEX('Daily PEF'!$C$5:$BD$6, 1,FLOOR(ROW()/2,1)), NA())</f>
        <v>#N/A</v>
      </c>
    </row>
    <row r="59" spans="1:5" x14ac:dyDescent="0.25">
      <c r="A59" s="1">
        <f>INDEX('Daily PEF'!$C$4:$BD$4, 1,FLOOR((ROW()/2),1))</f>
        <v>43174</v>
      </c>
      <c r="B59" s="13">
        <v>18.75</v>
      </c>
      <c r="C59" s="2">
        <f t="shared" ref="C59" si="55">A59+0.75</f>
        <v>43174.75</v>
      </c>
      <c r="D59">
        <f>INDEX('Daily PEF'!$C$5:$BD$6, 2,FLOOR((ROW()-1)/2,1))</f>
        <v>0</v>
      </c>
      <c r="E59" t="e">
        <f>IF(INDEX('Daily PEF'!$C$5:$BD$6, 2,FLOOR((ROW()-1)/2,1)) &lt;&gt; "", INDEX('Daily PEF'!$C$5:$BD$6, 2,FLOOR((ROW()-1)/2,1)), NA())</f>
        <v>#N/A</v>
      </c>
    </row>
    <row r="60" spans="1:5" x14ac:dyDescent="0.25">
      <c r="A60" s="1" t="str">
        <f>INDEX('Daily PEF'!$C$4:$BD$4, 1,FLOOR((ROW()/2),1))</f>
        <v/>
      </c>
      <c r="B60" s="13">
        <v>18.25</v>
      </c>
      <c r="C60" s="1"/>
      <c r="D60">
        <f>INDEX('Daily PEF'!$C$5:$BD$6, 1,FLOOR(ROW()/2,1))</f>
        <v>0</v>
      </c>
      <c r="E60" t="e">
        <f>IF(INDEX('Daily PEF'!$C$5:$BD$6, 1,FLOOR(ROW()/2,1)) &lt;&gt; "", INDEX('Daily PEF'!$C$5:$BD$6, 1,FLOOR(ROW()/2,1)), NA())</f>
        <v>#N/A</v>
      </c>
    </row>
    <row r="61" spans="1:5" x14ac:dyDescent="0.25">
      <c r="A61" s="1" t="str">
        <f>INDEX('Daily PEF'!$C$4:$BD$4, 1,FLOOR((ROW()/2),1))</f>
        <v/>
      </c>
      <c r="B61" s="13">
        <v>18.75</v>
      </c>
      <c r="D61">
        <f>INDEX('Daily PEF'!$C$5:$BD$6, 2,FLOOR((ROW()-1)/2,1))</f>
        <v>0</v>
      </c>
      <c r="E61" t="e">
        <f>IF(INDEX('Daily PEF'!$C$5:$BD$6, 2,FLOOR((ROW()-1)/2,1)) &lt;&gt; "", INDEX('Daily PEF'!$C$5:$BD$6, 2,FLOOR((ROW()-1)/2,1)), NA())</f>
        <v>#N/A</v>
      </c>
    </row>
    <row r="62" spans="1:5" x14ac:dyDescent="0.25">
      <c r="A62" s="1" t="str">
        <f>INDEX('Daily PEF'!$C$4:$BD$4, 1,FLOOR((ROW()/2),1))</f>
        <v/>
      </c>
      <c r="B62" s="13">
        <v>19.25</v>
      </c>
      <c r="D62">
        <f>INDEX('Daily PEF'!$C$5:$BD$6, 1,FLOOR(ROW()/2,1))</f>
        <v>0</v>
      </c>
      <c r="E62" t="e">
        <f>IF(INDEX('Daily PEF'!$C$5:$BD$6, 1,FLOOR(ROW()/2,1)) &lt;&gt; "", INDEX('Daily PEF'!$C$5:$BD$6, 1,FLOOR(ROW()/2,1)), NA())</f>
        <v>#N/A</v>
      </c>
    </row>
    <row r="63" spans="1:5" x14ac:dyDescent="0.25">
      <c r="A63" s="1" t="str">
        <f>INDEX('Daily PEF'!$C$4:$BD$4, 1,FLOOR((ROW()/2),1))</f>
        <v/>
      </c>
      <c r="B63" s="13">
        <v>19.75</v>
      </c>
      <c r="D63">
        <f>INDEX('Daily PEF'!$C$5:$BD$6, 2,FLOOR((ROW()-1)/2,1))</f>
        <v>0</v>
      </c>
      <c r="E63" t="e">
        <f>IF(INDEX('Daily PEF'!$C$5:$BD$6, 2,FLOOR((ROW()-1)/2,1)) &lt;&gt; "", INDEX('Daily PEF'!$C$5:$BD$6, 2,FLOOR((ROW()-1)/2,1)), NA())</f>
        <v>#N/A</v>
      </c>
    </row>
    <row r="64" spans="1:5" x14ac:dyDescent="0.25">
      <c r="A64" s="1" t="str">
        <f>INDEX('Daily PEF'!$C$4:$BD$4, 1,FLOOR((ROW()/2),1))</f>
        <v/>
      </c>
      <c r="B64" s="13">
        <v>20.25</v>
      </c>
      <c r="D64">
        <f>INDEX('Daily PEF'!$C$5:$BD$6, 1,FLOOR(ROW()/2,1))</f>
        <v>0</v>
      </c>
      <c r="E64" t="e">
        <f>IF(INDEX('Daily PEF'!$C$5:$BD$6, 1,FLOOR(ROW()/2,1)) &lt;&gt; "", INDEX('Daily PEF'!$C$5:$BD$6, 1,FLOOR(ROW()/2,1)), NA())</f>
        <v>#N/A</v>
      </c>
    </row>
    <row r="65" spans="1:5" x14ac:dyDescent="0.25">
      <c r="A65" s="1" t="str">
        <f>INDEX('Daily PEF'!$C$4:$BD$4, 1,FLOOR((ROW()/2),1))</f>
        <v/>
      </c>
      <c r="B65" s="13">
        <v>20.75</v>
      </c>
      <c r="D65">
        <f>INDEX('Daily PEF'!$C$5:$BD$6, 2,FLOOR((ROW()-1)/2,1))</f>
        <v>0</v>
      </c>
      <c r="E65" t="e">
        <f>IF(INDEX('Daily PEF'!$C$5:$BD$6, 2,FLOOR((ROW()-1)/2,1)) &lt;&gt; "", INDEX('Daily PEF'!$C$5:$BD$6, 2,FLOOR((ROW()-1)/2,1)), NA())</f>
        <v>#N/A</v>
      </c>
    </row>
    <row r="66" spans="1:5" x14ac:dyDescent="0.25">
      <c r="A66" s="1" t="str">
        <f>INDEX('Daily PEF'!$C$4:$BD$4, 1,FLOOR((ROW()/2),1))</f>
        <v/>
      </c>
      <c r="B66" s="13">
        <v>21.25</v>
      </c>
      <c r="D66">
        <f>INDEX('Daily PEF'!$C$5:$BD$6, 1,FLOOR(ROW()/2,1))</f>
        <v>0</v>
      </c>
      <c r="E66" t="e">
        <f>IF(INDEX('Daily PEF'!$C$5:$BD$6, 1,FLOOR(ROW()/2,1)) &lt;&gt; "", INDEX('Daily PEF'!$C$5:$BD$6, 1,FLOOR(ROW()/2,1)), NA())</f>
        <v>#N/A</v>
      </c>
    </row>
    <row r="67" spans="1:5" x14ac:dyDescent="0.25">
      <c r="A67" s="1" t="str">
        <f>INDEX('Daily PEF'!$C$4:$BD$4, 1,FLOOR((ROW()/2),1))</f>
        <v/>
      </c>
      <c r="B67" s="13">
        <v>21.75</v>
      </c>
      <c r="D67">
        <f>INDEX('Daily PEF'!$C$5:$BD$6, 2,FLOOR((ROW()-1)/2,1))</f>
        <v>0</v>
      </c>
      <c r="E67" t="e">
        <f>IF(INDEX('Daily PEF'!$C$5:$BD$6, 2,FLOOR((ROW()-1)/2,1)) &lt;&gt; "", INDEX('Daily PEF'!$C$5:$BD$6, 2,FLOOR((ROW()-1)/2,1)), NA())</f>
        <v>#N/A</v>
      </c>
    </row>
    <row r="68" spans="1:5" x14ac:dyDescent="0.25">
      <c r="A68" s="1" t="str">
        <f>INDEX('Daily PEF'!$C$4:$BD$4, 1,FLOOR((ROW()/2),1))</f>
        <v/>
      </c>
      <c r="B68" s="13">
        <v>22.25</v>
      </c>
      <c r="D68">
        <f>INDEX('Daily PEF'!$C$5:$BD$6, 1,FLOOR(ROW()/2,1))</f>
        <v>0</v>
      </c>
      <c r="E68" t="e">
        <f>IF(INDEX('Daily PEF'!$C$5:$BD$6, 1,FLOOR(ROW()/2,1)) &lt;&gt; "", INDEX('Daily PEF'!$C$5:$BD$6, 1,FLOOR(ROW()/2,1)), NA())</f>
        <v>#N/A</v>
      </c>
    </row>
    <row r="69" spans="1:5" x14ac:dyDescent="0.25">
      <c r="A69" s="1" t="str">
        <f>INDEX('Daily PEF'!$C$4:$BD$4, 1,FLOOR((ROW()/2),1))</f>
        <v/>
      </c>
      <c r="B69" s="13">
        <v>22.75</v>
      </c>
      <c r="D69">
        <f>INDEX('Daily PEF'!$C$5:$BD$6, 2,FLOOR((ROW()-1)/2,1))</f>
        <v>0</v>
      </c>
      <c r="E69" t="e">
        <f>IF(INDEX('Daily PEF'!$C$5:$BD$6, 2,FLOOR((ROW()-1)/2,1)) &lt;&gt; "", INDEX('Daily PEF'!$C$5:$BD$6, 2,FLOOR((ROW()-1)/2,1)), NA())</f>
        <v>#N/A</v>
      </c>
    </row>
    <row r="70" spans="1:5" x14ac:dyDescent="0.25">
      <c r="A70" s="1" t="str">
        <f>INDEX('Daily PEF'!$C$4:$BD$4, 1,FLOOR((ROW()/2),1))</f>
        <v/>
      </c>
      <c r="B70" s="13">
        <v>23.25</v>
      </c>
      <c r="D70">
        <f>INDEX('Daily PEF'!$C$5:$BD$6, 1,FLOOR(ROW()/2,1))</f>
        <v>0</v>
      </c>
      <c r="E70" t="e">
        <f>IF(INDEX('Daily PEF'!$C$5:$BD$6, 1,FLOOR(ROW()/2,1)) &lt;&gt; "", INDEX('Daily PEF'!$C$5:$BD$6, 1,FLOOR(ROW()/2,1)), NA())</f>
        <v>#N/A</v>
      </c>
    </row>
    <row r="71" spans="1:5" x14ac:dyDescent="0.25">
      <c r="A71" s="1" t="str">
        <f>INDEX('Daily PEF'!$C$4:$BD$4, 1,FLOOR((ROW()/2),1))</f>
        <v/>
      </c>
      <c r="B71" s="13">
        <v>23.75</v>
      </c>
      <c r="D71">
        <f>INDEX('Daily PEF'!$C$5:$BD$6, 2,FLOOR((ROW()-1)/2,1))</f>
        <v>0</v>
      </c>
      <c r="E71" t="e">
        <f>IF(INDEX('Daily PEF'!$C$5:$BD$6, 2,FLOOR((ROW()-1)/2,1)) &lt;&gt; "", INDEX('Daily PEF'!$C$5:$BD$6, 2,FLOOR((ROW()-1)/2,1)), NA())</f>
        <v>#N/A</v>
      </c>
    </row>
    <row r="72" spans="1:5" x14ac:dyDescent="0.25">
      <c r="A72" s="1" t="str">
        <f>INDEX('Daily PEF'!$C$4:$BD$4, 1,FLOOR((ROW()/2),1))</f>
        <v/>
      </c>
      <c r="B72" s="13">
        <v>24.25</v>
      </c>
      <c r="D72">
        <f>INDEX('Daily PEF'!$C$5:$BD$6, 1,FLOOR(ROW()/2,1))</f>
        <v>0</v>
      </c>
      <c r="E72" t="e">
        <f>IF(INDEX('Daily PEF'!$C$5:$BD$6, 1,FLOOR(ROW()/2,1)) &lt;&gt; "", INDEX('Daily PEF'!$C$5:$BD$6, 1,FLOOR(ROW()/2,1)), NA())</f>
        <v>#N/A</v>
      </c>
    </row>
    <row r="73" spans="1:5" x14ac:dyDescent="0.25">
      <c r="A73" s="1" t="str">
        <f>INDEX('Daily PEF'!$C$4:$BD$4, 1,FLOOR((ROW()/2),1))</f>
        <v/>
      </c>
      <c r="B73" s="13">
        <v>24.75</v>
      </c>
      <c r="D73">
        <f>INDEX('Daily PEF'!$C$5:$BD$6, 2,FLOOR((ROW()-1)/2,1))</f>
        <v>0</v>
      </c>
      <c r="E73" t="e">
        <f>IF(INDEX('Daily PEF'!$C$5:$BD$6, 2,FLOOR((ROW()-1)/2,1)) &lt;&gt; "", INDEX('Daily PEF'!$C$5:$BD$6, 2,FLOOR((ROW()-1)/2,1)), NA())</f>
        <v>#N/A</v>
      </c>
    </row>
    <row r="74" spans="1:5" x14ac:dyDescent="0.25">
      <c r="A74" s="1" t="str">
        <f>INDEX('Daily PEF'!$C$4:$BD$4, 1,FLOOR((ROW()/2),1))</f>
        <v/>
      </c>
      <c r="B74" s="13">
        <v>25.25</v>
      </c>
      <c r="D74">
        <f>INDEX('Daily PEF'!$C$5:$BD$6, 1,FLOOR(ROW()/2,1))</f>
        <v>0</v>
      </c>
      <c r="E74" t="e">
        <f>IF(INDEX('Daily PEF'!$C$5:$BD$6, 1,FLOOR(ROW()/2,1)) &lt;&gt; "", INDEX('Daily PEF'!$C$5:$BD$6, 1,FLOOR(ROW()/2,1)), NA())</f>
        <v>#N/A</v>
      </c>
    </row>
    <row r="75" spans="1:5" x14ac:dyDescent="0.25">
      <c r="A75" s="1" t="str">
        <f>INDEX('Daily PEF'!$C$4:$BD$4, 1,FLOOR((ROW()/2),1))</f>
        <v/>
      </c>
      <c r="B75" s="13">
        <v>25.75</v>
      </c>
      <c r="D75">
        <f>INDEX('Daily PEF'!$C$5:$BD$6, 2,FLOOR((ROW()-1)/2,1))</f>
        <v>0</v>
      </c>
      <c r="E75" t="e">
        <f>IF(INDEX('Daily PEF'!$C$5:$BD$6, 2,FLOOR((ROW()-1)/2,1)) &lt;&gt; "", INDEX('Daily PEF'!$C$5:$BD$6, 2,FLOOR((ROW()-1)/2,1)), NA())</f>
        <v>#N/A</v>
      </c>
    </row>
    <row r="76" spans="1:5" x14ac:dyDescent="0.25">
      <c r="A76" s="1" t="str">
        <f>INDEX('Daily PEF'!$C$4:$BD$4, 1,FLOOR((ROW()/2),1))</f>
        <v/>
      </c>
      <c r="B76" s="13">
        <v>26.25</v>
      </c>
      <c r="D76">
        <f>INDEX('Daily PEF'!$C$5:$BD$6, 1,FLOOR(ROW()/2,1))</f>
        <v>0</v>
      </c>
      <c r="E76" t="e">
        <f>IF(INDEX('Daily PEF'!$C$5:$BD$6, 1,FLOOR(ROW()/2,1)) &lt;&gt; "", INDEX('Daily PEF'!$C$5:$BD$6, 1,FLOOR(ROW()/2,1)), NA())</f>
        <v>#N/A</v>
      </c>
    </row>
    <row r="77" spans="1:5" x14ac:dyDescent="0.25">
      <c r="A77" s="1" t="str">
        <f>INDEX('Daily PEF'!$C$4:$BD$4, 1,FLOOR((ROW()/2),1))</f>
        <v/>
      </c>
      <c r="B77" s="13">
        <v>26.75</v>
      </c>
      <c r="D77">
        <f>INDEX('Daily PEF'!$C$5:$BD$6, 2,FLOOR((ROW()-1)/2,1))</f>
        <v>0</v>
      </c>
      <c r="E77" t="e">
        <f>IF(INDEX('Daily PEF'!$C$5:$BD$6, 2,FLOOR((ROW()-1)/2,1)) &lt;&gt; "", INDEX('Daily PEF'!$C$5:$BD$6, 2,FLOOR((ROW()-1)/2,1)), NA())</f>
        <v>#N/A</v>
      </c>
    </row>
    <row r="78" spans="1:5" x14ac:dyDescent="0.25">
      <c r="A78" s="1" t="str">
        <f>INDEX('Daily PEF'!$C$4:$BD$4, 1,FLOOR((ROW()/2),1))</f>
        <v/>
      </c>
      <c r="B78" s="13">
        <v>27.25</v>
      </c>
      <c r="D78">
        <f>INDEX('Daily PEF'!$C$5:$BD$6, 1,FLOOR(ROW()/2,1))</f>
        <v>0</v>
      </c>
      <c r="E78" t="e">
        <f>IF(INDEX('Daily PEF'!$C$5:$BD$6, 1,FLOOR(ROW()/2,1)) &lt;&gt; "", INDEX('Daily PEF'!$C$5:$BD$6, 1,FLOOR(ROW()/2,1)), NA())</f>
        <v>#N/A</v>
      </c>
    </row>
    <row r="79" spans="1:5" x14ac:dyDescent="0.25">
      <c r="A79" s="1" t="str">
        <f>INDEX('Daily PEF'!$C$4:$BD$4, 1,FLOOR((ROW()/2),1))</f>
        <v/>
      </c>
      <c r="B79" s="13">
        <v>27.75</v>
      </c>
      <c r="D79">
        <f>INDEX('Daily PEF'!$C$5:$BD$6, 2,FLOOR((ROW()-1)/2,1))</f>
        <v>0</v>
      </c>
      <c r="E79" t="e">
        <f>IF(INDEX('Daily PEF'!$C$5:$BD$6, 2,FLOOR((ROW()-1)/2,1)) &lt;&gt; "", INDEX('Daily PEF'!$C$5:$BD$6, 2,FLOOR((ROW()-1)/2,1)), NA())</f>
        <v>#N/A</v>
      </c>
    </row>
    <row r="80" spans="1:5" x14ac:dyDescent="0.25">
      <c r="A80" s="1" t="str">
        <f>INDEX('Daily PEF'!$C$4:$BD$4, 1,FLOOR((ROW()/2),1))</f>
        <v/>
      </c>
      <c r="B80" s="13">
        <v>28.25</v>
      </c>
      <c r="D80">
        <f>INDEX('Daily PEF'!$C$5:$BD$6, 1,FLOOR(ROW()/2,1))</f>
        <v>0</v>
      </c>
      <c r="E80" t="e">
        <f>IF(INDEX('Daily PEF'!$C$5:$BD$6, 1,FLOOR(ROW()/2,1)) &lt;&gt; "", INDEX('Daily PEF'!$C$5:$BD$6, 1,FLOOR(ROW()/2,1)), NA())</f>
        <v>#N/A</v>
      </c>
    </row>
    <row r="81" spans="1:5" x14ac:dyDescent="0.25">
      <c r="A81" s="1" t="str">
        <f>INDEX('Daily PEF'!$C$4:$BD$4, 1,FLOOR((ROW()/2),1))</f>
        <v/>
      </c>
      <c r="B81" s="13">
        <v>28.75</v>
      </c>
      <c r="D81">
        <f>INDEX('Daily PEF'!$C$5:$BD$6, 2,FLOOR((ROW()-1)/2,1))</f>
        <v>0</v>
      </c>
      <c r="E81" t="e">
        <f>IF(INDEX('Daily PEF'!$C$5:$BD$6, 2,FLOOR((ROW()-1)/2,1)) &lt;&gt; "", INDEX('Daily PEF'!$C$5:$BD$6, 2,FLOOR((ROW()-1)/2,1)), NA())</f>
        <v>#N/A</v>
      </c>
    </row>
    <row r="82" spans="1:5" x14ac:dyDescent="0.25">
      <c r="A82" s="1" t="str">
        <f>INDEX('Daily PEF'!$C$4:$BD$4, 1,FLOOR((ROW()/2),1))</f>
        <v/>
      </c>
      <c r="B82" s="13">
        <v>29.25</v>
      </c>
      <c r="D82">
        <f>INDEX('Daily PEF'!$C$5:$BD$6, 1,FLOOR(ROW()/2,1))</f>
        <v>0</v>
      </c>
      <c r="E82" t="e">
        <f>IF(INDEX('Daily PEF'!$C$5:$BD$6, 1,FLOOR(ROW()/2,1)) &lt;&gt; "", INDEX('Daily PEF'!$C$5:$BD$6, 1,FLOOR(ROW()/2,1)), NA())</f>
        <v>#N/A</v>
      </c>
    </row>
    <row r="83" spans="1:5" x14ac:dyDescent="0.25">
      <c r="A83" s="1" t="str">
        <f>INDEX('Daily PEF'!$C$4:$BD$4, 1,FLOOR((ROW()/2),1))</f>
        <v/>
      </c>
      <c r="B83" s="13">
        <v>29.75</v>
      </c>
      <c r="D83">
        <f>INDEX('Daily PEF'!$C$5:$BD$6, 2,FLOOR((ROW()-1)/2,1))</f>
        <v>0</v>
      </c>
      <c r="E83" t="e">
        <f>IF(INDEX('Daily PEF'!$C$5:$BD$6, 2,FLOOR((ROW()-1)/2,1)) &lt;&gt; "", INDEX('Daily PEF'!$C$5:$BD$6, 2,FLOOR((ROW()-1)/2,1)), NA())</f>
        <v>#N/A</v>
      </c>
    </row>
    <row r="84" spans="1:5" x14ac:dyDescent="0.25">
      <c r="A84" s="1" t="str">
        <f>INDEX('Daily PEF'!$C$4:$BD$4, 1,FLOOR((ROW()/2),1))</f>
        <v/>
      </c>
      <c r="B84" s="13">
        <v>30.25</v>
      </c>
      <c r="D84">
        <f>INDEX('Daily PEF'!$C$5:$BD$6, 1,FLOOR(ROW()/2,1))</f>
        <v>0</v>
      </c>
      <c r="E84" t="e">
        <f>IF(INDEX('Daily PEF'!$C$5:$BD$6, 1,FLOOR(ROW()/2,1)) &lt;&gt; "", INDEX('Daily PEF'!$C$5:$BD$6, 1,FLOOR(ROW()/2,1)), NA())</f>
        <v>#N/A</v>
      </c>
    </row>
    <row r="85" spans="1:5" x14ac:dyDescent="0.25">
      <c r="A85" s="1" t="str">
        <f>INDEX('Daily PEF'!$C$4:$BD$4, 1,FLOOR((ROW()/2),1))</f>
        <v/>
      </c>
      <c r="B85" s="13">
        <v>30.75</v>
      </c>
      <c r="D85">
        <f>INDEX('Daily PEF'!$C$5:$BD$6, 2,FLOOR((ROW()-1)/2,1))</f>
        <v>0</v>
      </c>
      <c r="E85" t="e">
        <f>IF(INDEX('Daily PEF'!$C$5:$BD$6, 2,FLOOR((ROW()-1)/2,1)) &lt;&gt; "", INDEX('Daily PEF'!$C$5:$BD$6, 2,FLOOR((ROW()-1)/2,1)), NA())</f>
        <v>#N/A</v>
      </c>
    </row>
    <row r="86" spans="1:5" x14ac:dyDescent="0.25">
      <c r="A86" s="1" t="str">
        <f>INDEX('Daily PEF'!$C$4:$BD$4, 1,FLOOR((ROW()/2),1))</f>
        <v/>
      </c>
      <c r="B86" s="13">
        <v>31.25</v>
      </c>
      <c r="D86">
        <f>INDEX('Daily PEF'!$C$5:$BD$6, 1,FLOOR(ROW()/2,1))</f>
        <v>0</v>
      </c>
      <c r="E86" t="e">
        <f>IF(INDEX('Daily PEF'!$C$5:$BD$6, 1,FLOOR(ROW()/2,1)) &lt;&gt; "", INDEX('Daily PEF'!$C$5:$BD$6, 1,FLOOR(ROW()/2,1)), NA())</f>
        <v>#N/A</v>
      </c>
    </row>
    <row r="87" spans="1:5" x14ac:dyDescent="0.25">
      <c r="A87" s="1" t="str">
        <f>INDEX('Daily PEF'!$C$4:$BD$4, 1,FLOOR((ROW()/2),1))</f>
        <v/>
      </c>
      <c r="B87" s="13">
        <v>31.75</v>
      </c>
      <c r="D87">
        <f>INDEX('Daily PEF'!$C$5:$BD$6, 2,FLOOR((ROW()-1)/2,1))</f>
        <v>0</v>
      </c>
      <c r="E87" t="e">
        <f>IF(INDEX('Daily PEF'!$C$5:$BD$6, 2,FLOOR((ROW()-1)/2,1)) &lt;&gt; "", INDEX('Daily PEF'!$C$5:$BD$6, 2,FLOOR((ROW()-1)/2,1)), NA())</f>
        <v>#N/A</v>
      </c>
    </row>
    <row r="88" spans="1:5" x14ac:dyDescent="0.25">
      <c r="A88" s="1" t="str">
        <f>INDEX('Daily PEF'!$C$4:$BD$4, 1,FLOOR((ROW()/2),1))</f>
        <v/>
      </c>
      <c r="B88" s="13">
        <v>32.25</v>
      </c>
      <c r="D88">
        <f>INDEX('Daily PEF'!$C$5:$BD$6, 1,FLOOR(ROW()/2,1))</f>
        <v>0</v>
      </c>
      <c r="E88" t="e">
        <f>IF(INDEX('Daily PEF'!$C$5:$BD$6, 1,FLOOR(ROW()/2,1)) &lt;&gt; "", INDEX('Daily PEF'!$C$5:$BD$6, 1,FLOOR(ROW()/2,1)), NA())</f>
        <v>#N/A</v>
      </c>
    </row>
    <row r="89" spans="1:5" x14ac:dyDescent="0.25">
      <c r="A89" s="1" t="str">
        <f>INDEX('Daily PEF'!$C$4:$BD$4, 1,FLOOR((ROW()/2),1))</f>
        <v/>
      </c>
      <c r="B89" s="13">
        <v>32.75</v>
      </c>
      <c r="D89">
        <f>INDEX('Daily PEF'!$C$5:$BD$6, 2,FLOOR((ROW()-1)/2,1))</f>
        <v>0</v>
      </c>
      <c r="E89" t="e">
        <f>IF(INDEX('Daily PEF'!$C$5:$BD$6, 2,FLOOR((ROW()-1)/2,1)) &lt;&gt; "", INDEX('Daily PEF'!$C$5:$BD$6, 2,FLOOR((ROW()-1)/2,1)), NA())</f>
        <v>#N/A</v>
      </c>
    </row>
    <row r="90" spans="1:5" x14ac:dyDescent="0.25">
      <c r="A90" s="1" t="str">
        <f>INDEX('Daily PEF'!$C$4:$BD$4, 1,FLOOR((ROW()/2),1))</f>
        <v/>
      </c>
      <c r="B90" s="13">
        <v>33.25</v>
      </c>
      <c r="D90">
        <f>INDEX('Daily PEF'!$C$5:$BD$6, 1,FLOOR(ROW()/2,1))</f>
        <v>0</v>
      </c>
      <c r="E90" t="e">
        <f>IF(INDEX('Daily PEF'!$C$5:$BD$6, 1,FLOOR(ROW()/2,1)) &lt;&gt; "", INDEX('Daily PEF'!$C$5:$BD$6, 1,FLOOR(ROW()/2,1)), NA())</f>
        <v>#N/A</v>
      </c>
    </row>
    <row r="91" spans="1:5" x14ac:dyDescent="0.25">
      <c r="A91" s="1" t="str">
        <f>INDEX('Daily PEF'!$C$4:$BD$4, 1,FLOOR((ROW()/2),1))</f>
        <v/>
      </c>
      <c r="B91" s="13">
        <v>33.75</v>
      </c>
      <c r="D91">
        <f>INDEX('Daily PEF'!$C$5:$BD$6, 2,FLOOR((ROW()-1)/2,1))</f>
        <v>0</v>
      </c>
      <c r="E91" t="e">
        <f>IF(INDEX('Daily PEF'!$C$5:$BD$6, 2,FLOOR((ROW()-1)/2,1)) &lt;&gt; "", INDEX('Daily PEF'!$C$5:$BD$6, 2,FLOOR((ROW()-1)/2,1)), NA())</f>
        <v>#N/A</v>
      </c>
    </row>
    <row r="92" spans="1:5" x14ac:dyDescent="0.25">
      <c r="A92" s="1" t="str">
        <f>INDEX('Daily PEF'!$C$4:$BD$4, 1,FLOOR((ROW()/2),1))</f>
        <v/>
      </c>
      <c r="B92" s="13">
        <v>34.25</v>
      </c>
      <c r="D92">
        <f>INDEX('Daily PEF'!$C$5:$BD$6, 1,FLOOR(ROW()/2,1))</f>
        <v>0</v>
      </c>
      <c r="E92" t="e">
        <f>IF(INDEX('Daily PEF'!$C$5:$BD$6, 1,FLOOR(ROW()/2,1)) &lt;&gt; "", INDEX('Daily PEF'!$C$5:$BD$6, 1,FLOOR(ROW()/2,1)), NA())</f>
        <v>#N/A</v>
      </c>
    </row>
    <row r="93" spans="1:5" x14ac:dyDescent="0.25">
      <c r="A93" s="1" t="str">
        <f>INDEX('Daily PEF'!$C$4:$BD$4, 1,FLOOR((ROW()/2),1))</f>
        <v/>
      </c>
      <c r="B93" s="13">
        <v>34.75</v>
      </c>
      <c r="D93">
        <f>INDEX('Daily PEF'!$C$5:$BD$6, 2,FLOOR((ROW()-1)/2,1))</f>
        <v>0</v>
      </c>
      <c r="E93" t="e">
        <f>IF(INDEX('Daily PEF'!$C$5:$BD$6, 2,FLOOR((ROW()-1)/2,1)) &lt;&gt; "", INDEX('Daily PEF'!$C$5:$BD$6, 2,FLOOR((ROW()-1)/2,1)), NA())</f>
        <v>#N/A</v>
      </c>
    </row>
    <row r="94" spans="1:5" x14ac:dyDescent="0.25">
      <c r="A94" s="1" t="str">
        <f>INDEX('Daily PEF'!$C$4:$BD$4, 1,FLOOR((ROW()/2),1))</f>
        <v/>
      </c>
      <c r="B94" s="13">
        <v>35.25</v>
      </c>
      <c r="D94">
        <f>INDEX('Daily PEF'!$C$5:$BD$6, 1,FLOOR(ROW()/2,1))</f>
        <v>0</v>
      </c>
      <c r="E94" t="e">
        <f>IF(INDEX('Daily PEF'!$C$5:$BD$6, 1,FLOOR(ROW()/2,1)) &lt;&gt; "", INDEX('Daily PEF'!$C$5:$BD$6, 1,FLOOR(ROW()/2,1)), NA())</f>
        <v>#N/A</v>
      </c>
    </row>
    <row r="95" spans="1:5" x14ac:dyDescent="0.25">
      <c r="A95" s="1" t="str">
        <f>INDEX('Daily PEF'!$C$4:$BD$4, 1,FLOOR((ROW()/2),1))</f>
        <v/>
      </c>
      <c r="B95" s="13">
        <v>35.75</v>
      </c>
      <c r="D95">
        <f>INDEX('Daily PEF'!$C$5:$BD$6, 2,FLOOR((ROW()-1)/2,1))</f>
        <v>0</v>
      </c>
      <c r="E95" t="e">
        <f>IF(INDEX('Daily PEF'!$C$5:$BD$6, 2,FLOOR((ROW()-1)/2,1)) &lt;&gt; "", INDEX('Daily PEF'!$C$5:$BD$6, 2,FLOOR((ROW()-1)/2,1)), NA())</f>
        <v>#N/A</v>
      </c>
    </row>
    <row r="96" spans="1:5" x14ac:dyDescent="0.25">
      <c r="A96" s="1" t="str">
        <f>INDEX('Daily PEF'!$C$4:$BD$4, 1,FLOOR((ROW()/2),1))</f>
        <v/>
      </c>
      <c r="B96" s="13">
        <v>36.25</v>
      </c>
      <c r="D96">
        <f>INDEX('Daily PEF'!$C$5:$BD$6, 1,FLOOR(ROW()/2,1))</f>
        <v>0</v>
      </c>
      <c r="E96" t="e">
        <f>IF(INDEX('Daily PEF'!$C$5:$BD$6, 1,FLOOR(ROW()/2,1)) &lt;&gt; "", INDEX('Daily PEF'!$C$5:$BD$6, 1,FLOOR(ROW()/2,1)), NA())</f>
        <v>#N/A</v>
      </c>
    </row>
  </sheetData>
  <sheetProtection algorithmName="SHA-512" hashValue="T2EHcKpaPqVZ2ltoMfT9D7cemxEXE18B2oDQKzA2RfSm7FCUqtruq09SBT0cw95sMg7EmyqCaFvc5MdhpAJP7A==" saltValue="xA55Lk8Cu3fqGdm7Si+fiw==" spinCount="100000" sheet="1" objects="1" scenarios="1" selectLockedCells="1" selectUnlockedCells="1"/>
  <pageMargins left="0.7" right="0.7" top="0.75" bottom="0.75" header="0.3" footer="0.3"/>
  <ignoredErrors>
    <ignoredError sqref="D3:D89 C3:C7 D90:D94 D95:E95 E3:E4 E12:E20 E21:E94 E6 E8 E10 C9:C58" formula="1"/>
    <ignoredError sqref="C8" evalError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showRowColHeaders="0" zoomScaleNormal="100" workbookViewId="0">
      <selection activeCell="S7" sqref="S7"/>
    </sheetView>
  </sheetViews>
  <sheetFormatPr defaultColWidth="10.875" defaultRowHeight="15.75" x14ac:dyDescent="0.25"/>
  <cols>
    <col min="1" max="16384" width="10.875" style="14"/>
  </cols>
  <sheetData/>
  <sheetProtection algorithmName="SHA-512" hashValue="IWZYT3l7YWkJcEjvSHP3W5LQXvfVbjjtRn0b0jv4HrcJ9AOGA0KIjJW04FRcc8TRzGlYLTlJOOPsMvHojV6JNw==" saltValue="riRdUuPKdZcosM+EpjmkwA==" spinCount="100000"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PEF</vt:lpstr>
      <vt:lpstr>Graph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Dakin</dc:creator>
  <cp:lastModifiedBy>Jonathan Dakin</cp:lastModifiedBy>
  <dcterms:created xsi:type="dcterms:W3CDTF">2018-02-15T02:09:50Z</dcterms:created>
  <dcterms:modified xsi:type="dcterms:W3CDTF">2018-03-05T07:44:07Z</dcterms:modified>
</cp:coreProperties>
</file>